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_22072021\Politikblog\RKI\Analyse Symptomatik Corona\"/>
    </mc:Choice>
  </mc:AlternateContent>
  <xr:revisionPtr revIDLastSave="0" documentId="8_{8BCC5DF2-E509-49F3-AF0C-92FB42867DD4}" xr6:coauthVersionLast="47" xr6:coauthVersionMax="47" xr10:uidLastSave="{00000000-0000-0000-0000-000000000000}"/>
  <bookViews>
    <workbookView xWindow="-120" yWindow="-120" windowWidth="24240" windowHeight="13140" xr2:uid="{553F7F16-D951-43ED-A90A-E69FD8D9982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H61" i="1"/>
  <c r="H62" i="1"/>
  <c r="H57" i="1"/>
  <c r="F62" i="1"/>
  <c r="F61" i="1"/>
  <c r="F60" i="1"/>
  <c r="F58" i="1"/>
  <c r="F57" i="1"/>
  <c r="E58" i="1"/>
  <c r="E29" i="1"/>
  <c r="H46" i="1" l="1"/>
  <c r="E34" i="1"/>
  <c r="G8" i="1"/>
  <c r="G7" i="1"/>
  <c r="E30" i="1" s="1"/>
  <c r="G18" i="1"/>
  <c r="G17" i="1"/>
  <c r="E41" i="1" s="1"/>
  <c r="G41" i="1" s="1"/>
  <c r="G13" i="1"/>
  <c r="G12" i="1"/>
  <c r="E36" i="1" s="1"/>
  <c r="G9" i="1" l="1"/>
  <c r="G14" i="1"/>
  <c r="E39" i="1" l="1"/>
  <c r="E44" i="1" s="1"/>
  <c r="F24" i="1"/>
  <c r="E24" i="1"/>
  <c r="F19" i="1"/>
  <c r="E19" i="1"/>
  <c r="F14" i="1"/>
  <c r="E14" i="1"/>
  <c r="D14" i="1"/>
  <c r="F9" i="1"/>
  <c r="E9" i="1"/>
  <c r="D9" i="1"/>
  <c r="G23" i="1"/>
  <c r="G22" i="1"/>
  <c r="E46" i="1" s="1"/>
  <c r="G50" i="1" l="1"/>
  <c r="G51" i="1" s="1"/>
  <c r="G19" i="1"/>
  <c r="G24" i="1"/>
  <c r="E37" i="1"/>
  <c r="E47" i="1"/>
  <c r="E42" i="1"/>
  <c r="E31" i="1"/>
</calcChain>
</file>

<file path=xl/sharedStrings.xml><?xml version="1.0" encoding="utf-8"?>
<sst xmlns="http://schemas.openxmlformats.org/spreadsheetml/2006/main" count="59" uniqueCount="43">
  <si>
    <t>12-17 Jahre</t>
  </si>
  <si>
    <t>18-59 Jahre</t>
  </si>
  <si>
    <t xml:space="preserve">60 Jahre und älter </t>
  </si>
  <si>
    <t>Summen</t>
  </si>
  <si>
    <t>Impfdurchbrüche</t>
  </si>
  <si>
    <t>Unsymptomatische und symptomatische Fälle</t>
  </si>
  <si>
    <t>Fälle gesamt=positiv Getestete</t>
  </si>
  <si>
    <t>Verstorbene COVID-19</t>
  </si>
  <si>
    <t>COVID-19-Fälle auf Intensivstation</t>
  </si>
  <si>
    <t>Symptomatische COVID-19-Fälle</t>
  </si>
  <si>
    <t>Hospitalisierte COVID-19-Fälle</t>
  </si>
  <si>
    <t>mit COVID-19-Symptomen</t>
  </si>
  <si>
    <t>Intensivfälle mit Corona-Symptomatik*</t>
  </si>
  <si>
    <t>*aber durchaus nicht ausschließlich und an erster Stelle</t>
  </si>
  <si>
    <t xml:space="preserve">  </t>
  </si>
  <si>
    <t>Summe</t>
  </si>
  <si>
    <t>Todesfälle</t>
  </si>
  <si>
    <t>symptomatisch</t>
  </si>
  <si>
    <t>davon geimpft</t>
  </si>
  <si>
    <t>nur positiv getestet</t>
  </si>
  <si>
    <t>Alle Werte &amp; Berechnungen nach bestem Wissen und Gewissen aber ohne Gewähr © Rüdiger Stobbe</t>
  </si>
  <si>
    <t>Todesfälle ohne jegliche COVID-19-Symptomatik</t>
  </si>
  <si>
    <t xml:space="preserve"> </t>
  </si>
  <si>
    <t>Berechnungen zum Artikel vom 3.12.2021: Offizielle Corona-Zahlen korrekt eingeordnet</t>
  </si>
  <si>
    <t>44. bis 47. KW</t>
  </si>
  <si>
    <t>KW 44: 1.11.2021</t>
  </si>
  <si>
    <t>KW47: 28.11.2021</t>
  </si>
  <si>
    <t>DIVI Zahlen 28.11.2021</t>
  </si>
  <si>
    <t>Symptomatische COVID-19 Fälle 44. bis 47.KW</t>
  </si>
  <si>
    <t>Hospitalisierte symptomatische COVID-19-Fälle 44. bis 47.KW</t>
  </si>
  <si>
    <t>Auf Intensivstation betreute symptomatische COVID-19-Fälle 44. bis 47.KW</t>
  </si>
  <si>
    <t>Verstorbene  symptomatische COVID-19-Fälle 44. bis 47.KW</t>
  </si>
  <si>
    <t>RKI/DIVI</t>
  </si>
  <si>
    <t>Fälle gesamt</t>
  </si>
  <si>
    <t>Fälle mit Symptomen</t>
  </si>
  <si>
    <t>Fälle ohne Symptome</t>
  </si>
  <si>
    <t>Absolut</t>
  </si>
  <si>
    <t>Prozent</t>
  </si>
  <si>
    <t xml:space="preserve">Fälle mit Symptomen: Hospitalisiert </t>
  </si>
  <si>
    <t>Fälle mit Symptomen: Intensivbehandlung</t>
  </si>
  <si>
    <t>Todesfälle mit Symptomen</t>
  </si>
  <si>
    <t>Impdurchbrüche</t>
  </si>
  <si>
    <t>Übersicht 21.11.2021 bis 28.11.2021 (KW 44 bis KW 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</si>
</sst>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0" xfId="0" applyFont="1"/>
    <xf numFmtId="10" fontId="1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8" fillId="0" borderId="0" xfId="0" applyFont="1"/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/>
    <xf numFmtId="14" fontId="5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right"/>
    </xf>
    <xf numFmtId="10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0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762000</xdr:colOff>
      <xdr:row>32</xdr:row>
      <xdr:rowOff>38100</xdr:rowOff>
    </xdr:from>
    <xdr:to>
      <xdr:col>17</xdr:col>
      <xdr:colOff>456268</xdr:colOff>
      <xdr:row>38</xdr:row>
      <xdr:rowOff>95100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974B58BF-AA67-490B-BA3B-5FBEE4D0B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5" y="5962650"/>
          <a:ext cx="7457143" cy="1200000"/>
        </a:xfrm>
        <a:prstGeom prst="rect">
          <a:avLst/>
        </a:prstGeom>
      </xdr:spPr>
    </xdr:pic>
    <xdr:clientData/>
  </xdr:twoCellAnchor>
  <xdr:twoCellAnchor editAs="oneCell">
    <xdr:from>
      <xdr:col>7</xdr:col>
      <xdr:colOff>752475</xdr:colOff>
      <xdr:row>26</xdr:row>
      <xdr:rowOff>0</xdr:rowOff>
    </xdr:from>
    <xdr:to>
      <xdr:col>17</xdr:col>
      <xdr:colOff>456267</xdr:colOff>
      <xdr:row>31</xdr:row>
      <xdr:rowOff>123689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DBE778B8-CC03-4736-963B-B1583C194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9450" y="4772025"/>
          <a:ext cx="7466667" cy="1085714"/>
        </a:xfrm>
        <a:prstGeom prst="rect">
          <a:avLst/>
        </a:prstGeom>
      </xdr:spPr>
    </xdr:pic>
    <xdr:clientData/>
  </xdr:twoCellAnchor>
  <xdr:twoCellAnchor editAs="oneCell">
    <xdr:from>
      <xdr:col>7</xdr:col>
      <xdr:colOff>742950</xdr:colOff>
      <xdr:row>38</xdr:row>
      <xdr:rowOff>161925</xdr:rowOff>
    </xdr:from>
    <xdr:to>
      <xdr:col>16</xdr:col>
      <xdr:colOff>675408</xdr:colOff>
      <xdr:row>71</xdr:row>
      <xdr:rowOff>180187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A70C5A0A-418F-460E-AC78-BF2263F34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19925" y="7229475"/>
          <a:ext cx="6933333" cy="6304762"/>
        </a:xfrm>
        <a:prstGeom prst="rect">
          <a:avLst/>
        </a:prstGeom>
      </xdr:spPr>
    </xdr:pic>
    <xdr:clientData/>
  </xdr:twoCellAnchor>
  <xdr:twoCellAnchor editAs="oneCell">
    <xdr:from>
      <xdr:col>7</xdr:col>
      <xdr:colOff>752475</xdr:colOff>
      <xdr:row>26</xdr:row>
      <xdr:rowOff>0</xdr:rowOff>
    </xdr:from>
    <xdr:to>
      <xdr:col>17</xdr:col>
      <xdr:colOff>446743</xdr:colOff>
      <xdr:row>31</xdr:row>
      <xdr:rowOff>142737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7CD24D9-655C-4BBD-8E0A-DD3E18C7B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29450" y="4772025"/>
          <a:ext cx="7457143" cy="1104762"/>
        </a:xfrm>
        <a:prstGeom prst="rect">
          <a:avLst/>
        </a:prstGeom>
      </xdr:spPr>
    </xdr:pic>
    <xdr:clientData/>
  </xdr:twoCellAnchor>
  <xdr:twoCellAnchor editAs="oneCell">
    <xdr:from>
      <xdr:col>7</xdr:col>
      <xdr:colOff>781050</xdr:colOff>
      <xdr:row>32</xdr:row>
      <xdr:rowOff>104775</xdr:rowOff>
    </xdr:from>
    <xdr:to>
      <xdr:col>17</xdr:col>
      <xdr:colOff>389603</xdr:colOff>
      <xdr:row>38</xdr:row>
      <xdr:rowOff>95108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12BB40D-E97F-44AE-BD16-342929BF9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29475" y="6219825"/>
          <a:ext cx="7371428" cy="1133333"/>
        </a:xfrm>
        <a:prstGeom prst="rect">
          <a:avLst/>
        </a:prstGeom>
      </xdr:spPr>
    </xdr:pic>
    <xdr:clientData/>
  </xdr:twoCellAnchor>
  <xdr:twoCellAnchor editAs="oneCell">
    <xdr:from>
      <xdr:col>7</xdr:col>
      <xdr:colOff>662958</xdr:colOff>
      <xdr:row>4</xdr:row>
      <xdr:rowOff>76200</xdr:rowOff>
    </xdr:from>
    <xdr:to>
      <xdr:col>15</xdr:col>
      <xdr:colOff>578827</xdr:colOff>
      <xdr:row>24</xdr:row>
      <xdr:rowOff>152400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E3CD8197-F142-49D5-A948-04DB6338E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39933" y="657225"/>
          <a:ext cx="6154744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704850</xdr:colOff>
      <xdr:row>38</xdr:row>
      <xdr:rowOff>133350</xdr:rowOff>
    </xdr:from>
    <xdr:to>
      <xdr:col>16</xdr:col>
      <xdr:colOff>542070</xdr:colOff>
      <xdr:row>71</xdr:row>
      <xdr:rowOff>151612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EA3AA9C9-86D7-4D76-B54B-4946BB3EB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81825" y="7200900"/>
          <a:ext cx="6838095" cy="630476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2FA8B-1AD2-48C2-99E1-89672513C72C}">
  <sheetPr>
    <pageSetUpPr fitToPage="1"/>
  </sheetPr>
  <dimension ref="B2:H64"/>
  <sheetViews>
    <sheetView showGridLines="0" tabSelected="1" topLeftCell="A47" workbookViewId="0">
      <selection activeCell="J76" sqref="J76"/>
    </sheetView>
  </sheetViews>
  <sheetFormatPr baseColWidth="10" defaultRowHeight="15" x14ac:dyDescent="0.25"/>
  <cols>
    <col min="1" max="1" width="7.42578125" customWidth="1"/>
    <col min="2" max="2" width="3.7109375" customWidth="1"/>
    <col min="3" max="3" width="12.7109375" customWidth="1"/>
    <col min="4" max="6" width="17.7109375" customWidth="1"/>
    <col min="7" max="7" width="24.5703125" customWidth="1"/>
    <col min="8" max="8" width="13.5703125" customWidth="1"/>
  </cols>
  <sheetData>
    <row r="2" spans="2:7" ht="15.75" x14ac:dyDescent="0.25">
      <c r="B2" s="13" t="s">
        <v>23</v>
      </c>
    </row>
    <row r="4" spans="2:7" x14ac:dyDescent="0.25">
      <c r="D4" s="9" t="s">
        <v>4</v>
      </c>
    </row>
    <row r="5" spans="2:7" x14ac:dyDescent="0.25">
      <c r="D5" s="3" t="s">
        <v>0</v>
      </c>
      <c r="E5" s="3" t="s">
        <v>1</v>
      </c>
      <c r="F5" s="4" t="s">
        <v>2</v>
      </c>
      <c r="G5" s="5" t="s">
        <v>3</v>
      </c>
    </row>
    <row r="6" spans="2:7" x14ac:dyDescent="0.25">
      <c r="D6" s="1" t="s">
        <v>28</v>
      </c>
    </row>
    <row r="7" spans="2:7" x14ac:dyDescent="0.25">
      <c r="C7" s="2" t="s">
        <v>17</v>
      </c>
      <c r="D7" s="7">
        <v>34293</v>
      </c>
      <c r="E7" s="7">
        <v>229768</v>
      </c>
      <c r="F7" s="7">
        <v>57233</v>
      </c>
      <c r="G7" s="8">
        <f>SUM(D7:F7)</f>
        <v>321294</v>
      </c>
    </row>
    <row r="8" spans="2:7" x14ac:dyDescent="0.25">
      <c r="C8" s="2" t="s">
        <v>18</v>
      </c>
      <c r="D8" s="7">
        <v>2593</v>
      </c>
      <c r="E8" s="7">
        <v>114849</v>
      </c>
      <c r="F8" s="7">
        <v>40788</v>
      </c>
      <c r="G8" s="8">
        <f>SUM(D8:F8)</f>
        <v>158230</v>
      </c>
    </row>
    <row r="9" spans="2:7" x14ac:dyDescent="0.25">
      <c r="D9" s="11">
        <f>D8/D7</f>
        <v>7.5613098883153998E-2</v>
      </c>
      <c r="E9" s="11">
        <f>E8/E7</f>
        <v>0.49984767243480382</v>
      </c>
      <c r="F9" s="11">
        <f>F8/F7</f>
        <v>0.71266576974822216</v>
      </c>
      <c r="G9" s="12">
        <f>G8/G7</f>
        <v>0.49247729493859205</v>
      </c>
    </row>
    <row r="11" spans="2:7" x14ac:dyDescent="0.25">
      <c r="D11" s="1" t="s">
        <v>29</v>
      </c>
      <c r="G11" s="9"/>
    </row>
    <row r="12" spans="2:7" x14ac:dyDescent="0.25">
      <c r="C12" s="2" t="s">
        <v>17</v>
      </c>
      <c r="D12" s="7">
        <v>169</v>
      </c>
      <c r="E12" s="7">
        <v>4255</v>
      </c>
      <c r="F12" s="7">
        <v>6638</v>
      </c>
      <c r="G12" s="8">
        <f>SUM(D12:F12)</f>
        <v>11062</v>
      </c>
    </row>
    <row r="13" spans="2:7" x14ac:dyDescent="0.25">
      <c r="C13" s="2" t="s">
        <v>18</v>
      </c>
      <c r="D13" s="7">
        <v>18</v>
      </c>
      <c r="E13" s="7">
        <v>1235</v>
      </c>
      <c r="F13" s="7">
        <v>3617</v>
      </c>
      <c r="G13" s="8">
        <f>SUM(D13:F13)</f>
        <v>4870</v>
      </c>
    </row>
    <row r="14" spans="2:7" x14ac:dyDescent="0.25">
      <c r="D14" s="11">
        <f>D13/D12</f>
        <v>0.10650887573964497</v>
      </c>
      <c r="E14" s="11">
        <f>E13/E12</f>
        <v>0.29024676850763809</v>
      </c>
      <c r="F14" s="11">
        <f>F13/F12</f>
        <v>0.54489304007231099</v>
      </c>
      <c r="G14" s="12">
        <f>G13/G12</f>
        <v>0.44024588681974325</v>
      </c>
    </row>
    <row r="16" spans="2:7" x14ac:dyDescent="0.25">
      <c r="D16" s="1" t="s">
        <v>30</v>
      </c>
      <c r="G16" s="9"/>
    </row>
    <row r="17" spans="3:8" x14ac:dyDescent="0.25">
      <c r="C17" s="2" t="s">
        <v>17</v>
      </c>
      <c r="D17" s="7">
        <v>4</v>
      </c>
      <c r="E17" s="7">
        <v>598</v>
      </c>
      <c r="F17" s="7">
        <v>1119</v>
      </c>
      <c r="G17" s="8">
        <f>SUM(D17:F17)</f>
        <v>1721</v>
      </c>
    </row>
    <row r="18" spans="3:8" x14ac:dyDescent="0.25">
      <c r="C18" s="2" t="s">
        <v>18</v>
      </c>
      <c r="D18" s="7">
        <v>0</v>
      </c>
      <c r="E18" s="7">
        <v>94</v>
      </c>
      <c r="F18" s="7">
        <v>498</v>
      </c>
      <c r="G18" s="8">
        <f>SUM(D18:F18)</f>
        <v>592</v>
      </c>
    </row>
    <row r="19" spans="3:8" x14ac:dyDescent="0.25">
      <c r="D19" s="7"/>
      <c r="E19" s="11">
        <f>E18/E17</f>
        <v>0.15719063545150502</v>
      </c>
      <c r="F19" s="11">
        <f>F18/F17</f>
        <v>0.44504021447721182</v>
      </c>
      <c r="G19" s="12">
        <f>G18/G17</f>
        <v>0.34398605461940734</v>
      </c>
    </row>
    <row r="21" spans="3:8" x14ac:dyDescent="0.25">
      <c r="D21" s="1" t="s">
        <v>31</v>
      </c>
      <c r="G21" s="9"/>
    </row>
    <row r="22" spans="3:8" x14ac:dyDescent="0.25">
      <c r="C22" s="2" t="s">
        <v>17</v>
      </c>
      <c r="D22" s="7">
        <v>1</v>
      </c>
      <c r="E22" s="7">
        <v>88</v>
      </c>
      <c r="F22" s="7">
        <v>1352</v>
      </c>
      <c r="G22" s="8">
        <f>SUM(D22:F22)</f>
        <v>1441</v>
      </c>
    </row>
    <row r="23" spans="3:8" x14ac:dyDescent="0.25">
      <c r="C23" s="2" t="s">
        <v>18</v>
      </c>
      <c r="D23" s="7">
        <v>0</v>
      </c>
      <c r="E23" s="7">
        <v>16</v>
      </c>
      <c r="F23" s="7">
        <v>649</v>
      </c>
      <c r="G23" s="8">
        <f>SUM(D23:F23)</f>
        <v>665</v>
      </c>
    </row>
    <row r="24" spans="3:8" x14ac:dyDescent="0.25">
      <c r="D24" s="7"/>
      <c r="E24" s="11">
        <f>E23/E22</f>
        <v>0.18181818181818182</v>
      </c>
      <c r="F24" s="11">
        <f>F23/F22</f>
        <v>0.48002958579881655</v>
      </c>
      <c r="G24" s="12">
        <f>G23/G22</f>
        <v>0.46148507980569048</v>
      </c>
    </row>
    <row r="27" spans="3:8" ht="15.75" x14ac:dyDescent="0.25">
      <c r="C27" s="13" t="s">
        <v>32</v>
      </c>
      <c r="D27" s="13" t="s">
        <v>5</v>
      </c>
      <c r="E27" s="13"/>
      <c r="F27" s="13"/>
    </row>
    <row r="28" spans="3:8" x14ac:dyDescent="0.25">
      <c r="E28" s="4" t="s">
        <v>24</v>
      </c>
      <c r="F28" s="4" t="s">
        <v>25</v>
      </c>
      <c r="G28" s="4" t="s">
        <v>26</v>
      </c>
    </row>
    <row r="29" spans="3:8" x14ac:dyDescent="0.25">
      <c r="C29" s="6" t="s">
        <v>6</v>
      </c>
      <c r="E29" s="7">
        <f>G29-F29</f>
        <v>1154488</v>
      </c>
      <c r="F29" s="15">
        <v>4607208</v>
      </c>
      <c r="G29" s="15">
        <v>5761696</v>
      </c>
    </row>
    <row r="30" spans="3:8" x14ac:dyDescent="0.25">
      <c r="C30" s="6" t="s">
        <v>9</v>
      </c>
      <c r="E30" s="7">
        <f>G7</f>
        <v>321294</v>
      </c>
      <c r="F30" s="14"/>
      <c r="G30" s="14"/>
    </row>
    <row r="31" spans="3:8" x14ac:dyDescent="0.25">
      <c r="E31" s="12">
        <f>E30/E29</f>
        <v>0.27829999099167768</v>
      </c>
      <c r="H31" s="10"/>
    </row>
    <row r="33" spans="3:8" x14ac:dyDescent="0.25">
      <c r="F33" t="s">
        <v>14</v>
      </c>
    </row>
    <row r="34" spans="3:8" x14ac:dyDescent="0.25">
      <c r="C34" s="6" t="s">
        <v>6</v>
      </c>
      <c r="E34" s="7">
        <f>E29</f>
        <v>1154488</v>
      </c>
      <c r="F34" s="22" t="s">
        <v>22</v>
      </c>
    </row>
    <row r="35" spans="3:8" x14ac:dyDescent="0.25">
      <c r="C35" s="6" t="s">
        <v>10</v>
      </c>
    </row>
    <row r="36" spans="3:8" x14ac:dyDescent="0.25">
      <c r="C36" s="6" t="s">
        <v>11</v>
      </c>
      <c r="E36" s="7">
        <f>G12</f>
        <v>11062</v>
      </c>
    </row>
    <row r="37" spans="3:8" x14ac:dyDescent="0.25">
      <c r="E37" s="12">
        <f>E36/E34</f>
        <v>9.5817366659506197E-3</v>
      </c>
    </row>
    <row r="39" spans="3:8" x14ac:dyDescent="0.25">
      <c r="C39" s="6" t="s">
        <v>6</v>
      </c>
      <c r="E39" s="7">
        <f>E34</f>
        <v>1154488</v>
      </c>
    </row>
    <row r="40" spans="3:8" x14ac:dyDescent="0.25">
      <c r="C40" s="6" t="s">
        <v>8</v>
      </c>
      <c r="F40" s="17" t="s">
        <v>27</v>
      </c>
      <c r="G40" s="2" t="s">
        <v>12</v>
      </c>
    </row>
    <row r="41" spans="3:8" x14ac:dyDescent="0.25">
      <c r="C41" s="6" t="s">
        <v>11</v>
      </c>
      <c r="E41" s="7">
        <f>G17</f>
        <v>1721</v>
      </c>
      <c r="F41" s="7">
        <v>4459</v>
      </c>
      <c r="G41" s="12">
        <f>E41/F41</f>
        <v>0.38596097779771249</v>
      </c>
    </row>
    <row r="42" spans="3:8" x14ac:dyDescent="0.25">
      <c r="E42" s="12">
        <f>E41/E39</f>
        <v>1.4907041043302313E-3</v>
      </c>
      <c r="F42" s="2" t="s">
        <v>13</v>
      </c>
    </row>
    <row r="44" spans="3:8" x14ac:dyDescent="0.25">
      <c r="C44" s="6" t="s">
        <v>6</v>
      </c>
      <c r="E44" s="7">
        <f>E39</f>
        <v>1154488</v>
      </c>
      <c r="F44" s="20" t="s">
        <v>16</v>
      </c>
      <c r="G44" s="20"/>
      <c r="H44" s="20"/>
    </row>
    <row r="45" spans="3:8" x14ac:dyDescent="0.25">
      <c r="C45" s="6" t="s">
        <v>7</v>
      </c>
      <c r="F45" s="16" t="s">
        <v>25</v>
      </c>
      <c r="G45" s="16" t="s">
        <v>26</v>
      </c>
      <c r="H45" s="18" t="s">
        <v>15</v>
      </c>
    </row>
    <row r="46" spans="3:8" x14ac:dyDescent="0.25">
      <c r="C46" s="6" t="s">
        <v>11</v>
      </c>
      <c r="E46" s="7">
        <f>G22</f>
        <v>1441</v>
      </c>
      <c r="F46" s="7">
        <v>95752</v>
      </c>
      <c r="G46" s="7">
        <v>100883</v>
      </c>
      <c r="H46" s="7">
        <f>G46-F46</f>
        <v>5131</v>
      </c>
    </row>
    <row r="47" spans="3:8" x14ac:dyDescent="0.25">
      <c r="E47" s="12">
        <f>E46/E44</f>
        <v>1.2481723499941099E-3</v>
      </c>
    </row>
    <row r="48" spans="3:8" x14ac:dyDescent="0.25">
      <c r="F48" s="1"/>
      <c r="G48" s="19" t="s">
        <v>21</v>
      </c>
    </row>
    <row r="49" spans="2:8" x14ac:dyDescent="0.25">
      <c r="F49" s="21" t="s">
        <v>19</v>
      </c>
      <c r="G49" s="21"/>
      <c r="H49" s="21"/>
    </row>
    <row r="50" spans="2:8" x14ac:dyDescent="0.25">
      <c r="G50" s="8">
        <f>H46-E46</f>
        <v>3690</v>
      </c>
    </row>
    <row r="51" spans="2:8" x14ac:dyDescent="0.25">
      <c r="G51" s="12">
        <f>G50/H46</f>
        <v>0.71915805885792239</v>
      </c>
    </row>
    <row r="54" spans="2:8" x14ac:dyDescent="0.25">
      <c r="C54" s="9" t="s">
        <v>42</v>
      </c>
    </row>
    <row r="55" spans="2:8" x14ac:dyDescent="0.25">
      <c r="E55" s="25" t="s">
        <v>36</v>
      </c>
      <c r="F55" s="26" t="s">
        <v>37</v>
      </c>
      <c r="G55" s="26" t="s">
        <v>41</v>
      </c>
      <c r="H55" s="29" t="s">
        <v>37</v>
      </c>
    </row>
    <row r="56" spans="2:8" x14ac:dyDescent="0.25">
      <c r="D56" s="23" t="s">
        <v>33</v>
      </c>
      <c r="E56" s="22">
        <v>1154488</v>
      </c>
      <c r="F56" s="5"/>
      <c r="G56" s="5"/>
      <c r="H56" s="27"/>
    </row>
    <row r="57" spans="2:8" x14ac:dyDescent="0.25">
      <c r="D57" s="23" t="s">
        <v>34</v>
      </c>
      <c r="E57" s="22">
        <v>321294</v>
      </c>
      <c r="F57" s="24">
        <f>E57/E56</f>
        <v>0.27829999099167768</v>
      </c>
      <c r="G57" s="14">
        <v>158230</v>
      </c>
      <c r="H57" s="28">
        <f>G57/E57</f>
        <v>0.49247729493859205</v>
      </c>
    </row>
    <row r="58" spans="2:8" x14ac:dyDescent="0.25">
      <c r="D58" s="23" t="s">
        <v>35</v>
      </c>
      <c r="E58" s="22">
        <f>E56-E57</f>
        <v>833194</v>
      </c>
      <c r="F58" s="24">
        <f>E58/E56</f>
        <v>0.72170000900832232</v>
      </c>
      <c r="G58" s="14"/>
      <c r="H58" s="28" t="s">
        <v>22</v>
      </c>
    </row>
    <row r="59" spans="2:8" x14ac:dyDescent="0.25">
      <c r="E59" s="22"/>
      <c r="F59" s="24"/>
      <c r="G59" s="14"/>
      <c r="H59" s="28" t="s">
        <v>22</v>
      </c>
    </row>
    <row r="60" spans="2:8" x14ac:dyDescent="0.25">
      <c r="D60" s="23" t="s">
        <v>38</v>
      </c>
      <c r="E60" s="22">
        <v>11062</v>
      </c>
      <c r="F60" s="24">
        <f>E60/E56</f>
        <v>9.5817366659506197E-3</v>
      </c>
      <c r="G60" s="14">
        <v>4870</v>
      </c>
      <c r="H60" s="28">
        <f t="shared" ref="H58:H62" si="0">G60/E60</f>
        <v>0.44024588681974325</v>
      </c>
    </row>
    <row r="61" spans="2:8" x14ac:dyDescent="0.25">
      <c r="D61" s="23" t="s">
        <v>39</v>
      </c>
      <c r="E61" s="22">
        <v>1721</v>
      </c>
      <c r="F61" s="24">
        <f>E61/E56</f>
        <v>1.4907041043302313E-3</v>
      </c>
      <c r="G61" s="14">
        <v>592</v>
      </c>
      <c r="H61" s="28">
        <f t="shared" si="0"/>
        <v>0.34398605461940734</v>
      </c>
    </row>
    <row r="62" spans="2:8" x14ac:dyDescent="0.25">
      <c r="D62" s="23" t="s">
        <v>40</v>
      </c>
      <c r="E62" s="22">
        <v>1441</v>
      </c>
      <c r="F62" s="24">
        <f>E62/E56</f>
        <v>1.2481723499941099E-3</v>
      </c>
      <c r="G62" s="14">
        <v>665</v>
      </c>
      <c r="H62" s="28">
        <f t="shared" si="0"/>
        <v>0.46148507980569048</v>
      </c>
    </row>
    <row r="64" spans="2:8" x14ac:dyDescent="0.25">
      <c r="B64" t="s">
        <v>20</v>
      </c>
    </row>
  </sheetData>
  <mergeCells count="2">
    <mergeCell ref="F49:H49"/>
    <mergeCell ref="F44:H44"/>
  </mergeCells>
  <pageMargins left="0.70866141732283472" right="0.70866141732283472" top="0.78740157480314965" bottom="0.78740157480314965" header="0.31496062992125984" footer="0.31496062992125984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2021-11-26T06:39:06Z</cp:lastPrinted>
  <dcterms:created xsi:type="dcterms:W3CDTF">2021-11-19T08:25:41Z</dcterms:created>
  <dcterms:modified xsi:type="dcterms:W3CDTF">2021-12-03T08:55:18Z</dcterms:modified>
</cp:coreProperties>
</file>