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RKI\Analyse Symptomatik Corona\"/>
    </mc:Choice>
  </mc:AlternateContent>
  <xr:revisionPtr revIDLastSave="0" documentId="8_{FFD20B38-FD82-4A55-A2DB-3812C3007D91}" xr6:coauthVersionLast="47" xr6:coauthVersionMax="47" xr10:uidLastSave="{00000000-0000-0000-0000-000000000000}"/>
  <bookViews>
    <workbookView xWindow="-120" yWindow="-120" windowWidth="24240" windowHeight="13140" xr2:uid="{553F7F16-D951-43ED-A90A-E69FD8D9982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F40" i="1"/>
  <c r="I45" i="1"/>
  <c r="G45" i="1"/>
  <c r="D40" i="1"/>
  <c r="D45" i="1"/>
  <c r="F17" i="1"/>
  <c r="F16" i="1"/>
  <c r="F12" i="1"/>
  <c r="F11" i="1"/>
  <c r="F14" i="1" l="1"/>
  <c r="F13" i="1"/>
  <c r="D35" i="1" s="1"/>
  <c r="F18" i="1"/>
  <c r="D28" i="1" l="1"/>
  <c r="D33" i="1" s="1"/>
  <c r="D38" i="1" s="1"/>
  <c r="D43" i="1" s="1"/>
  <c r="E24" i="1"/>
  <c r="D24" i="1"/>
  <c r="E19" i="1"/>
  <c r="D19" i="1"/>
  <c r="E14" i="1"/>
  <c r="D14" i="1"/>
  <c r="C14" i="1"/>
  <c r="E9" i="1"/>
  <c r="D9" i="1"/>
  <c r="C9" i="1"/>
  <c r="F22" i="1"/>
  <c r="F21" i="1"/>
  <c r="F23" i="1" s="1"/>
  <c r="F7" i="1"/>
  <c r="F6" i="1"/>
  <c r="F8" i="1" l="1"/>
  <c r="D29" i="1" s="1"/>
  <c r="F19" i="1"/>
  <c r="F9" i="1"/>
  <c r="F24" i="1"/>
  <c r="D36" i="1"/>
  <c r="D46" i="1"/>
  <c r="D41" i="1"/>
  <c r="D30" i="1"/>
</calcChain>
</file>

<file path=xl/sharedStrings.xml><?xml version="1.0" encoding="utf-8"?>
<sst xmlns="http://schemas.openxmlformats.org/spreadsheetml/2006/main" count="47" uniqueCount="30">
  <si>
    <t>Symptomatische COVID-19 Fälle 42. bis 45.KW</t>
  </si>
  <si>
    <t>ungeimpft</t>
  </si>
  <si>
    <t>geimpft</t>
  </si>
  <si>
    <t>12-17 Jahre</t>
  </si>
  <si>
    <t>18-59 Jahre</t>
  </si>
  <si>
    <t xml:space="preserve">60 Jahre und älter </t>
  </si>
  <si>
    <t>Berechnungen zum Artikel vom 19.11.2021</t>
  </si>
  <si>
    <t>Summen</t>
  </si>
  <si>
    <t>Hospitalisierte symptomatische COVID-19-Fälle 42. bis 45.KW</t>
  </si>
  <si>
    <t>Auf Intensivstation betreute symptomatische COVID-19-Fälle 42. bis 45.KW</t>
  </si>
  <si>
    <t>Verstorbene  symptomatische COVID-19-Fälle 42. bis 45.KW</t>
  </si>
  <si>
    <t xml:space="preserve">RKI </t>
  </si>
  <si>
    <t>Impfdurchbrüche</t>
  </si>
  <si>
    <t>Unsymptomatische und symptomatische Fälle</t>
  </si>
  <si>
    <t>Fälle gesamt=positiv Getestete</t>
  </si>
  <si>
    <t>Verstorbene COVID-19</t>
  </si>
  <si>
    <t>COVID-19-Fälle auf Intensivstation</t>
  </si>
  <si>
    <t>Symptomatische COVID-19-Fälle</t>
  </si>
  <si>
    <t>Hospitalisierte COVID-19-Fälle</t>
  </si>
  <si>
    <t>mit COVID-19-Symptomen</t>
  </si>
  <si>
    <t>DIVI Zahlen 16.11.2021</t>
  </si>
  <si>
    <t>Intensivfälle mit Corona-Symptomatik*</t>
  </si>
  <si>
    <t>*aber durchaus nicht ausschließlich und an erster Stelle</t>
  </si>
  <si>
    <t>42. bis 45. KW</t>
  </si>
  <si>
    <t>KW 42: 18.10.2021</t>
  </si>
  <si>
    <t>KW45: 14.11.2021</t>
  </si>
  <si>
    <t xml:space="preserve">  </t>
  </si>
  <si>
    <t>Summe</t>
  </si>
  <si>
    <t>Todesfälle</t>
  </si>
  <si>
    <t>Todesfälle ohne jeglich COVID-19-Symptomatik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</si>
</sst>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/>
    <xf numFmtId="10" fontId="1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8" fillId="0" borderId="0" xfId="0" applyFont="1"/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46</xdr:row>
      <xdr:rowOff>85725</xdr:rowOff>
    </xdr:from>
    <xdr:to>
      <xdr:col>11</xdr:col>
      <xdr:colOff>608733</xdr:colOff>
      <xdr:row>79</xdr:row>
      <xdr:rowOff>161130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E290DB-CB94-4CCC-89AC-EF3A0EC4B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8867775"/>
          <a:ext cx="6933333" cy="6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14</xdr:col>
      <xdr:colOff>418402</xdr:colOff>
      <xdr:row>24</xdr:row>
      <xdr:rowOff>180975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09E1BDD-6133-46FC-B62C-F2571FC61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581025"/>
          <a:ext cx="6514402" cy="418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1171575</xdr:colOff>
      <xdr:row>31</xdr:row>
      <xdr:rowOff>57150</xdr:rowOff>
    </xdr:from>
    <xdr:to>
      <xdr:col>16</xdr:col>
      <xdr:colOff>8570</xdr:colOff>
      <xdr:row>37</xdr:row>
      <xdr:rowOff>161769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B37D203-D0C4-464B-A9B9-BFD6058A7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6875" y="5219700"/>
          <a:ext cx="7638095" cy="124761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25</xdr:row>
      <xdr:rowOff>47625</xdr:rowOff>
    </xdr:from>
    <xdr:to>
      <xdr:col>16</xdr:col>
      <xdr:colOff>18096</xdr:colOff>
      <xdr:row>31</xdr:row>
      <xdr:rowOff>152243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69DFCBF-63CB-4BF7-990D-6B1F527F5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95925" y="4057650"/>
          <a:ext cx="7628571" cy="1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FA8B-1AD2-48C2-99E1-89672513C72C}">
  <dimension ref="B1:I46"/>
  <sheetViews>
    <sheetView showGridLines="0" tabSelected="1" topLeftCell="A33" workbookViewId="0">
      <selection activeCell="M47" sqref="M47"/>
    </sheetView>
  </sheetViews>
  <sheetFormatPr baseColWidth="10" defaultRowHeight="15" x14ac:dyDescent="0.25"/>
  <cols>
    <col min="1" max="1" width="3.7109375" customWidth="1"/>
    <col min="3" max="6" width="17.7109375" customWidth="1"/>
  </cols>
  <sheetData>
    <row r="1" spans="2:6" ht="15.75" x14ac:dyDescent="0.25">
      <c r="B1" s="13" t="s">
        <v>6</v>
      </c>
    </row>
    <row r="3" spans="2:6" x14ac:dyDescent="0.25">
      <c r="C3" s="9" t="s">
        <v>12</v>
      </c>
    </row>
    <row r="4" spans="2:6" x14ac:dyDescent="0.25">
      <c r="C4" s="3" t="s">
        <v>3</v>
      </c>
      <c r="D4" s="3" t="s">
        <v>4</v>
      </c>
      <c r="E4" s="4" t="s">
        <v>5</v>
      </c>
      <c r="F4" s="5" t="s">
        <v>7</v>
      </c>
    </row>
    <row r="5" spans="2:6" x14ac:dyDescent="0.25">
      <c r="C5" s="1" t="s">
        <v>0</v>
      </c>
    </row>
    <row r="6" spans="2:6" x14ac:dyDescent="0.25">
      <c r="B6" t="s">
        <v>1</v>
      </c>
      <c r="C6" s="7">
        <v>28361</v>
      </c>
      <c r="D6" s="7">
        <v>196421</v>
      </c>
      <c r="E6" s="7">
        <v>49280</v>
      </c>
      <c r="F6" s="8">
        <f>SUM(C6:E6)</f>
        <v>274062</v>
      </c>
    </row>
    <row r="7" spans="2:6" x14ac:dyDescent="0.25">
      <c r="B7" t="s">
        <v>2</v>
      </c>
      <c r="C7" s="7">
        <v>1579</v>
      </c>
      <c r="D7" s="7">
        <v>84523</v>
      </c>
      <c r="E7" s="7">
        <v>30348</v>
      </c>
      <c r="F7" s="8">
        <f>SUM(C7:E7)</f>
        <v>116450</v>
      </c>
    </row>
    <row r="8" spans="2:6" x14ac:dyDescent="0.25">
      <c r="C8" s="7"/>
      <c r="D8" s="7"/>
      <c r="E8" s="18" t="s">
        <v>27</v>
      </c>
      <c r="F8" s="8">
        <f>SUM(F6:F7)</f>
        <v>390512</v>
      </c>
    </row>
    <row r="9" spans="2:6" x14ac:dyDescent="0.25">
      <c r="C9" s="11">
        <f>C7/C6</f>
        <v>5.5675046719086067E-2</v>
      </c>
      <c r="D9" s="11">
        <f>D7/D6</f>
        <v>0.43031549579729256</v>
      </c>
      <c r="E9" s="11">
        <f>E7/E6</f>
        <v>0.61582792207792203</v>
      </c>
      <c r="F9" s="12">
        <f>F7/F6</f>
        <v>0.42490385387248142</v>
      </c>
    </row>
    <row r="10" spans="2:6" x14ac:dyDescent="0.25">
      <c r="C10" s="1" t="s">
        <v>8</v>
      </c>
      <c r="F10" s="9"/>
    </row>
    <row r="11" spans="2:6" x14ac:dyDescent="0.25">
      <c r="B11" t="s">
        <v>1</v>
      </c>
      <c r="C11" s="7">
        <v>133</v>
      </c>
      <c r="D11" s="7">
        <v>4151</v>
      </c>
      <c r="E11" s="7">
        <v>7026</v>
      </c>
      <c r="F11" s="8">
        <f>SUM(C11:E11)</f>
        <v>11310</v>
      </c>
    </row>
    <row r="12" spans="2:6" x14ac:dyDescent="0.25">
      <c r="B12" t="s">
        <v>2</v>
      </c>
      <c r="C12" s="7">
        <v>6</v>
      </c>
      <c r="D12" s="7">
        <v>993</v>
      </c>
      <c r="E12" s="7">
        <v>3151</v>
      </c>
      <c r="F12" s="8">
        <f>SUM(C12:E12)</f>
        <v>4150</v>
      </c>
    </row>
    <row r="13" spans="2:6" x14ac:dyDescent="0.25">
      <c r="C13" s="7"/>
      <c r="D13" s="7"/>
      <c r="E13" s="18" t="s">
        <v>27</v>
      </c>
      <c r="F13" s="8">
        <f>SUM(F11:F12)</f>
        <v>15460</v>
      </c>
    </row>
    <row r="14" spans="2:6" x14ac:dyDescent="0.25">
      <c r="C14" s="11">
        <f>C12/C11</f>
        <v>4.5112781954887216E-2</v>
      </c>
      <c r="D14" s="11">
        <f>D12/D11</f>
        <v>0.23921946518911105</v>
      </c>
      <c r="E14" s="11">
        <f>E12/E11</f>
        <v>0.4484770851124395</v>
      </c>
      <c r="F14" s="12">
        <f>F12/F11</f>
        <v>0.36693191865605657</v>
      </c>
    </row>
    <row r="15" spans="2:6" x14ac:dyDescent="0.25">
      <c r="C15" s="1" t="s">
        <v>9</v>
      </c>
      <c r="F15" s="9"/>
    </row>
    <row r="16" spans="2:6" x14ac:dyDescent="0.25">
      <c r="B16" t="s">
        <v>1</v>
      </c>
      <c r="C16" s="7">
        <v>0</v>
      </c>
      <c r="D16" s="7">
        <v>518</v>
      </c>
      <c r="E16" s="7">
        <v>1074</v>
      </c>
      <c r="F16" s="8">
        <f>SUM(C16:E16)</f>
        <v>1592</v>
      </c>
    </row>
    <row r="17" spans="2:7" x14ac:dyDescent="0.25">
      <c r="B17" t="s">
        <v>2</v>
      </c>
      <c r="C17" s="7">
        <v>0</v>
      </c>
      <c r="D17" s="7">
        <v>68</v>
      </c>
      <c r="E17" s="7">
        <v>406</v>
      </c>
      <c r="F17" s="8">
        <f>SUM(C17:E17)</f>
        <v>474</v>
      </c>
    </row>
    <row r="18" spans="2:7" x14ac:dyDescent="0.25">
      <c r="C18" s="7"/>
      <c r="D18" s="7"/>
      <c r="E18" s="18" t="s">
        <v>27</v>
      </c>
      <c r="F18" s="8">
        <f>SUM(F16:F17)</f>
        <v>2066</v>
      </c>
    </row>
    <row r="19" spans="2:7" x14ac:dyDescent="0.25">
      <c r="D19" s="11">
        <f>D17/D16</f>
        <v>0.13127413127413126</v>
      </c>
      <c r="E19" s="11">
        <f>E17/E16</f>
        <v>0.37802607076350092</v>
      </c>
      <c r="F19" s="12">
        <f>F17/F16</f>
        <v>0.29773869346733667</v>
      </c>
    </row>
    <row r="20" spans="2:7" x14ac:dyDescent="0.25">
      <c r="C20" s="1" t="s">
        <v>10</v>
      </c>
      <c r="F20" s="9"/>
    </row>
    <row r="21" spans="2:7" x14ac:dyDescent="0.25">
      <c r="B21" t="s">
        <v>1</v>
      </c>
      <c r="C21" s="7">
        <v>0</v>
      </c>
      <c r="D21" s="7">
        <v>65</v>
      </c>
      <c r="E21" s="7">
        <v>1223</v>
      </c>
      <c r="F21" s="8">
        <f>SUM(C21:E21)</f>
        <v>1288</v>
      </c>
    </row>
    <row r="22" spans="2:7" x14ac:dyDescent="0.25">
      <c r="B22" t="s">
        <v>2</v>
      </c>
      <c r="C22" s="7">
        <v>0</v>
      </c>
      <c r="D22" s="7">
        <v>15</v>
      </c>
      <c r="E22" s="7">
        <v>514</v>
      </c>
      <c r="F22" s="8">
        <f>SUM(C22:E22)</f>
        <v>529</v>
      </c>
    </row>
    <row r="23" spans="2:7" x14ac:dyDescent="0.25">
      <c r="C23" s="7"/>
      <c r="D23" s="7"/>
      <c r="E23" s="18" t="s">
        <v>27</v>
      </c>
      <c r="F23" s="8">
        <f>SUM(F21:F22)</f>
        <v>1817</v>
      </c>
    </row>
    <row r="24" spans="2:7" x14ac:dyDescent="0.25">
      <c r="D24" s="11">
        <f>D22/D21</f>
        <v>0.23076923076923078</v>
      </c>
      <c r="E24" s="11">
        <f>E22/E21</f>
        <v>0.42027800490596895</v>
      </c>
      <c r="F24" s="12">
        <f>F22/F21</f>
        <v>0.4107142857142857</v>
      </c>
    </row>
    <row r="26" spans="2:7" ht="15.75" x14ac:dyDescent="0.25">
      <c r="B26" s="13" t="s">
        <v>11</v>
      </c>
      <c r="C26" s="13" t="s">
        <v>13</v>
      </c>
      <c r="D26" s="13"/>
      <c r="E26" s="13"/>
    </row>
    <row r="27" spans="2:7" x14ac:dyDescent="0.25">
      <c r="D27" s="4" t="s">
        <v>23</v>
      </c>
      <c r="E27" s="16" t="s">
        <v>24</v>
      </c>
      <c r="F27" s="16" t="s">
        <v>25</v>
      </c>
    </row>
    <row r="28" spans="2:7" x14ac:dyDescent="0.25">
      <c r="B28" s="6" t="s">
        <v>14</v>
      </c>
      <c r="D28" s="7">
        <f>F28-E28</f>
        <v>643624</v>
      </c>
      <c r="E28" s="15">
        <v>4377845</v>
      </c>
      <c r="F28" s="15">
        <v>5021469</v>
      </c>
    </row>
    <row r="29" spans="2:7" x14ac:dyDescent="0.25">
      <c r="B29" s="6" t="s">
        <v>17</v>
      </c>
      <c r="D29" s="7">
        <f>F8</f>
        <v>390512</v>
      </c>
      <c r="E29" s="14"/>
      <c r="F29" s="14"/>
    </row>
    <row r="30" spans="2:7" x14ac:dyDescent="0.25">
      <c r="D30" s="12">
        <f>D29/D28</f>
        <v>0.60673933849576767</v>
      </c>
      <c r="G30" s="10"/>
    </row>
    <row r="32" spans="2:7" x14ac:dyDescent="0.25">
      <c r="E32" t="s">
        <v>26</v>
      </c>
    </row>
    <row r="33" spans="2:9" x14ac:dyDescent="0.25">
      <c r="B33" s="6" t="s">
        <v>14</v>
      </c>
      <c r="D33" s="7">
        <f>D28</f>
        <v>643624</v>
      </c>
    </row>
    <row r="34" spans="2:9" x14ac:dyDescent="0.25">
      <c r="B34" s="6" t="s">
        <v>18</v>
      </c>
    </row>
    <row r="35" spans="2:9" x14ac:dyDescent="0.25">
      <c r="B35" s="6" t="s">
        <v>19</v>
      </c>
      <c r="D35" s="7">
        <f>F13</f>
        <v>15460</v>
      </c>
    </row>
    <row r="36" spans="2:9" x14ac:dyDescent="0.25">
      <c r="D36" s="12">
        <f>D35/D33</f>
        <v>2.4020235416951512E-2</v>
      </c>
    </row>
    <row r="38" spans="2:9" x14ac:dyDescent="0.25">
      <c r="B38" s="6" t="s">
        <v>14</v>
      </c>
      <c r="D38" s="7">
        <f>D33</f>
        <v>643624</v>
      </c>
    </row>
    <row r="39" spans="2:9" x14ac:dyDescent="0.25">
      <c r="B39" s="6" t="s">
        <v>16</v>
      </c>
      <c r="E39" s="17" t="s">
        <v>20</v>
      </c>
      <c r="F39" s="2" t="s">
        <v>21</v>
      </c>
    </row>
    <row r="40" spans="2:9" x14ac:dyDescent="0.25">
      <c r="B40" s="6" t="s">
        <v>19</v>
      </c>
      <c r="D40" s="7">
        <f>F18</f>
        <v>2066</v>
      </c>
      <c r="E40" s="7">
        <v>3280</v>
      </c>
      <c r="F40" s="12">
        <f>D40/E40</f>
        <v>0.62987804878048781</v>
      </c>
    </row>
    <row r="41" spans="2:9" x14ac:dyDescent="0.25">
      <c r="D41" s="12">
        <f>D40/D38</f>
        <v>3.2099486656805838E-3</v>
      </c>
      <c r="E41" s="2" t="s">
        <v>22</v>
      </c>
    </row>
    <row r="43" spans="2:9" x14ac:dyDescent="0.25">
      <c r="B43" s="6" t="s">
        <v>14</v>
      </c>
      <c r="D43" s="7">
        <f>D38</f>
        <v>643624</v>
      </c>
      <c r="E43" s="19" t="s">
        <v>28</v>
      </c>
      <c r="F43" s="19"/>
    </row>
    <row r="44" spans="2:9" x14ac:dyDescent="0.25">
      <c r="B44" s="6" t="s">
        <v>15</v>
      </c>
      <c r="E44" s="16" t="s">
        <v>24</v>
      </c>
      <c r="F44" s="16" t="s">
        <v>25</v>
      </c>
      <c r="G44" s="20" t="s">
        <v>27</v>
      </c>
      <c r="H44" s="1"/>
      <c r="I44" s="21" t="s">
        <v>29</v>
      </c>
    </row>
    <row r="45" spans="2:9" x14ac:dyDescent="0.25">
      <c r="B45" s="6" t="s">
        <v>19</v>
      </c>
      <c r="D45" s="7">
        <f>F23</f>
        <v>1817</v>
      </c>
      <c r="E45" s="7">
        <v>94628</v>
      </c>
      <c r="F45" s="7">
        <v>97672</v>
      </c>
      <c r="G45" s="7">
        <f>F45-E45</f>
        <v>3044</v>
      </c>
      <c r="I45" s="8">
        <f>G45-D45</f>
        <v>1227</v>
      </c>
    </row>
    <row r="46" spans="2:9" x14ac:dyDescent="0.25">
      <c r="D46" s="12">
        <f>D45/D43</f>
        <v>2.8230768274644822E-3</v>
      </c>
      <c r="I46" s="12">
        <f>I45/G45</f>
        <v>0.40308804204993431</v>
      </c>
    </row>
  </sheetData>
  <mergeCells count="1">
    <mergeCell ref="E43:F4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2021-11-19T08:25:41Z</dcterms:created>
  <dcterms:modified xsi:type="dcterms:W3CDTF">2021-11-20T08:24:37Z</dcterms:modified>
</cp:coreProperties>
</file>