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OneDrive_22072021\Politikblog\RKI\Analyse Symptomatik Corona\"/>
    </mc:Choice>
  </mc:AlternateContent>
  <xr:revisionPtr revIDLastSave="0" documentId="8_{133060F1-7386-444F-AC42-3FD8AE3BF17A}" xr6:coauthVersionLast="47" xr6:coauthVersionMax="47" xr10:uidLastSave="{00000000-0000-0000-0000-000000000000}"/>
  <bookViews>
    <workbookView xWindow="-120" yWindow="-120" windowWidth="24240" windowHeight="13020" xr2:uid="{553F7F16-D951-43ED-A90A-E69FD8D9982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2" i="1"/>
  <c r="I33" i="1"/>
  <c r="I31" i="1"/>
  <c r="I24" i="1"/>
  <c r="I25" i="1"/>
  <c r="I26" i="1"/>
  <c r="I23" i="1"/>
  <c r="I16" i="1"/>
  <c r="I17" i="1"/>
  <c r="I18" i="1"/>
  <c r="I15" i="1"/>
  <c r="I20" i="1" s="1"/>
  <c r="I8" i="1"/>
  <c r="I9" i="1"/>
  <c r="I10" i="1"/>
  <c r="I7" i="1"/>
  <c r="D12" i="1"/>
  <c r="D11" i="1"/>
  <c r="G19" i="1"/>
  <c r="F19" i="1"/>
  <c r="D19" i="1"/>
  <c r="E19" i="1"/>
  <c r="D20" i="1"/>
  <c r="F41" i="1"/>
  <c r="F36" i="1"/>
  <c r="G36" i="1"/>
  <c r="D36" i="1"/>
  <c r="F35" i="1"/>
  <c r="G35" i="1"/>
  <c r="D35" i="1"/>
  <c r="H32" i="1"/>
  <c r="H33" i="1"/>
  <c r="H34" i="1"/>
  <c r="E28" i="1"/>
  <c r="F28" i="1"/>
  <c r="G28" i="1"/>
  <c r="D28" i="1"/>
  <c r="E27" i="1"/>
  <c r="F27" i="1"/>
  <c r="G27" i="1"/>
  <c r="D27" i="1"/>
  <c r="H24" i="1"/>
  <c r="H25" i="1"/>
  <c r="H26" i="1"/>
  <c r="H18" i="1"/>
  <c r="H17" i="1"/>
  <c r="H16" i="1"/>
  <c r="H15" i="1"/>
  <c r="G20" i="1"/>
  <c r="F20" i="1"/>
  <c r="E11" i="1"/>
  <c r="E20" i="1"/>
  <c r="E12" i="1"/>
  <c r="F12" i="1"/>
  <c r="G12" i="1"/>
  <c r="H10" i="1"/>
  <c r="H8" i="1"/>
  <c r="F11" i="1"/>
  <c r="G11" i="1"/>
  <c r="I28" i="1" l="1"/>
  <c r="I36" i="1"/>
  <c r="I35" i="1"/>
  <c r="I27" i="1"/>
  <c r="I19" i="1"/>
  <c r="I12" i="1"/>
  <c r="I11" i="1"/>
  <c r="H74" i="1"/>
  <c r="H73" i="1"/>
  <c r="H72" i="1"/>
  <c r="H19" i="1"/>
  <c r="H20" i="1"/>
  <c r="H31" i="1" l="1"/>
  <c r="H23" i="1"/>
  <c r="H9" i="1"/>
  <c r="H69" i="1" s="1"/>
  <c r="H7" i="1"/>
  <c r="F42" i="1" l="1"/>
  <c r="G45" i="1" s="1"/>
  <c r="H11" i="1"/>
  <c r="F68" i="1"/>
  <c r="H35" i="1"/>
  <c r="H36" i="1"/>
  <c r="H28" i="1"/>
  <c r="H27" i="1"/>
  <c r="H12" i="1"/>
  <c r="I58" i="1"/>
  <c r="F46" i="1"/>
  <c r="F53" i="1"/>
  <c r="F48" i="1"/>
  <c r="F69" i="1" l="1"/>
  <c r="G69" i="1"/>
  <c r="F72" i="1"/>
  <c r="G72" i="1" s="1"/>
  <c r="F49" i="1"/>
  <c r="F73" i="1"/>
  <c r="G73" i="1" s="1"/>
  <c r="H53" i="1"/>
  <c r="F76" i="1"/>
  <c r="F70" i="1"/>
  <c r="G70" i="1" s="1"/>
  <c r="I69" i="1"/>
  <c r="I72" i="1" l="1"/>
  <c r="I73" i="1"/>
  <c r="F51" i="1"/>
  <c r="F56" i="1" s="1"/>
  <c r="F58" i="1"/>
  <c r="H62" i="1" l="1"/>
  <c r="H63" i="1" s="1"/>
  <c r="F59" i="1"/>
  <c r="F74" i="1"/>
  <c r="G74" i="1" s="1"/>
  <c r="F54" i="1"/>
  <c r="F43" i="1"/>
  <c r="I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2" authorId="0" shapeId="0" xr:uid="{148FE308-0BC7-4A30-92BF-A2C249A9FF04}">
      <text>
        <r>
          <rPr>
            <sz val="11"/>
            <color indexed="81"/>
            <rFont val="Segoe UI"/>
            <family val="2"/>
          </rPr>
          <t>Die Berechnung der Tabellenwerte &amp; Mehr</t>
        </r>
        <r>
          <rPr>
            <sz val="9"/>
            <color indexed="81"/>
            <rFont val="Segoe UI"/>
            <family val="2"/>
          </rPr>
          <t xml:space="preserve">
Bei den hospitalisierten Fällen, den Fällen mit Intensivbehandlung und den Todesfällen mit jeweils einer Corona-Symptomatik ist keinesfalls sicher, dass diese Symptome in jedem Fall die Ursache waren für Behandlung oder den Tod waren!
Warum das so ist: Die Werte oben werden im Folgenden detailliert und mit den offiziellen Quellen hergeleitet und erläutert:
Sämtliche Mainstream-Medien ...
... kommunizieren ausschließlich unbereinigte Zahlen und Werte in Sachen Corona. Dabei ist eine positiv getestete Person noch lange nicht symptomatisch oder gar so krank, dass sie in´ s Krankenhaus (hospitalisiert) oder auf eine Intensivstation muss.
Hinzu kommt, dass Personen, die positiv getestet wurden, immer "Corona-Fälle" sind. Auch dann, wenn sie wegen einer vollkommen anderen Erkrankung behandelt werden. Ein schwer verunglückter Mann mit zahlreichen Brüchen und inneren Verletzungen plus positivem Corona Test aber ohne Corona-Symptome liegt immer in einem "Corona-Intensivbett". Denn ...
</t>
        </r>
        <r>
          <rPr>
            <b/>
            <sz val="10"/>
            <color indexed="81"/>
            <rFont val="Segoe UI"/>
            <family val="2"/>
          </rPr>
          <t xml:space="preserve">
Corona hat Statistik - Vorrang!</t>
        </r>
        <r>
          <rPr>
            <sz val="9"/>
            <color indexed="81"/>
            <rFont val="Segoe UI"/>
            <family val="2"/>
          </rPr>
          <t xml:space="preserve">
</t>
        </r>
        <r>
          <rPr>
            <b/>
            <sz val="9"/>
            <color indexed="81"/>
            <rFont val="Segoe UI"/>
            <family val="2"/>
          </rPr>
          <t xml:space="preserve">Was bedeutet, dass der positive Abstrich den Corona-Fall ausmacht. </t>
        </r>
        <r>
          <rPr>
            <sz val="9"/>
            <color indexed="81"/>
            <rFont val="Segoe UI"/>
            <family val="2"/>
          </rPr>
          <t xml:space="preserve">Nicht entscheidend sind irgendwelche Corona-Symptome.  
Was nichts anderes bedeutet, dass viele Menschen als Corona-Fälle gezählt und medial kommuniziert werden, obwohl diese Menschen überhaupt nicht krank sind.  Sie zählen trotzdem als "Corona-Fall" und sind damit "offiziell" Corona-krank. Was absurd ist, denn wenn ein Mensch keine Symptome einer Atemwegserkrankung - egal, ob Corona, Influenza oder anderes - aufweist, hat er bis zu Beginn der sogenannten Corona-Pandemie als gesund gegolten. Warum dieser Paradigmenwechsel erfolgt ist, soll hier nicht erörtert werden.
Tatsache ist, dass die medial kommunizierten Zahlen, die aktuell immer mehr ansteigenden Werte eine Pandemie der massenhaft Erkrankten vortäuschen, die die Krankenhäuser, die Intensivbetten, die Leichenhallen bevölkern. Was nicht der Fall ist, wenn man die Zahlen berücksichtigt, die das RKI im Zusammenhang mit den so genannten Impfdurchbrüchen veröffentlicht  </t>
        </r>
      </text>
    </comment>
    <comment ref="H4" authorId="0" shapeId="0" xr:uid="{27B8C1D9-28DF-4759-AEF9-547BF89E6C6A}">
      <text>
        <r>
          <rPr>
            <sz val="12"/>
            <color indexed="81"/>
            <rFont val="Segoe UI"/>
            <family val="2"/>
          </rPr>
          <t xml:space="preserve">Impfdurchbrüche </t>
        </r>
        <r>
          <rPr>
            <b/>
            <sz val="9"/>
            <color indexed="81"/>
            <rFont val="Segoe UI"/>
            <family val="2"/>
          </rPr>
          <t xml:space="preserve">
</t>
        </r>
        <r>
          <rPr>
            <sz val="9"/>
            <color indexed="81"/>
            <rFont val="Segoe UI"/>
            <family val="2"/>
          </rPr>
          <t>Geimpfte Personen ohne Symptomatik wurden/werden bisher im Normalfall nicht getestet. Deshalb werden Impfdurchbrüche nur dann festgestellt, wenn beim Geimpften irgendeine Corona-Symptomatik vorliegt. Ist der Test positiv,  liegt ein Impfdurchbruch vor. Egal ob die Symptome leicht, mittel oder schwer sind. Weil man aber die Zahl der Impfdurchbrüche ins Verhältnis zu den ungeimpften Corona-Fällen setzen will, müssen die symptomatischen Corona-Fälle insgesamt genannt werden. Alles andere widerspräche jeder wissenschaftlichen Vorgehensweise. Deshalb liegt die Anzahl der symptomatischen Corona insgesamt nunmehr für den vergangenen 4-Wochenzeitraum vor.
Allerdings ist der Status der allermeisten positiv getesteten Prsonen ungekannt.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<sst xmlns="http://schemas.openxmlformats.org/spreadsheetml/2006/main" count="118" uniqueCount="85">
  <si>
    <t>12-17 Jahre</t>
  </si>
  <si>
    <t>18-59 Jahre</t>
  </si>
  <si>
    <t xml:space="preserve">60 Jahre und älter </t>
  </si>
  <si>
    <t>Summen</t>
  </si>
  <si>
    <t>Impfdurchbrüche</t>
  </si>
  <si>
    <t>Fälle gesamt=positiv Getestete</t>
  </si>
  <si>
    <t>Verstorbene COVID-19</t>
  </si>
  <si>
    <t>COVID-19-Fälle auf Intensivstation</t>
  </si>
  <si>
    <t>Symptomatische COVID-19-Fälle</t>
  </si>
  <si>
    <t>Hospitalisierte COVID-19-Fälle</t>
  </si>
  <si>
    <t>mit COVID-19-Symptomen</t>
  </si>
  <si>
    <t>Intensivfälle mit Corona-Symptomatik*</t>
  </si>
  <si>
    <t>*aber durchaus nicht ausschließlich und an erster Stelle</t>
  </si>
  <si>
    <t>Summe</t>
  </si>
  <si>
    <t>Todesfälle</t>
  </si>
  <si>
    <t>symptomatisch</t>
  </si>
  <si>
    <t>nur positiv getestet</t>
  </si>
  <si>
    <t>Alle Werte &amp; Berechnungen nach bestem Wissen und Gewissen aber ohne Gewähr © Rüdiger Stobbe</t>
  </si>
  <si>
    <t xml:space="preserve"> </t>
  </si>
  <si>
    <t>RKI/DIVI</t>
  </si>
  <si>
    <t>Fälle gesamt</t>
  </si>
  <si>
    <t>Fälle mit Symptomen</t>
  </si>
  <si>
    <t>Absolut</t>
  </si>
  <si>
    <t>Prozent</t>
  </si>
  <si>
    <t xml:space="preserve">Fälle mit Symptomen: Hospitalisiert </t>
  </si>
  <si>
    <t>Fälle mit Symptomen: Intensivbehandlung</t>
  </si>
  <si>
    <t>Todesfälle mit Symptomen</t>
  </si>
  <si>
    <t>Asymptomatische und symptomatische Fälle</t>
  </si>
  <si>
    <r>
      <t>Todesfälle</t>
    </r>
    <r>
      <rPr>
        <b/>
        <sz val="8"/>
        <color rgb="FFFF0000"/>
        <rFont val="Calibri"/>
        <family val="2"/>
        <scheme val="minor"/>
      </rPr>
      <t xml:space="preserve"> </t>
    </r>
    <r>
      <rPr>
        <b/>
        <sz val="11"/>
        <color rgb="FFFF0000"/>
        <rFont val="Calibri"/>
        <family val="2"/>
        <scheme val="minor"/>
      </rPr>
      <t>ohne</t>
    </r>
    <r>
      <rPr>
        <b/>
        <sz val="8"/>
        <color theme="1"/>
        <rFont val="Calibri"/>
        <family val="2"/>
        <scheme val="minor"/>
      </rPr>
      <t xml:space="preserve"> jegliche COVID-19-Symptomatik</t>
    </r>
  </si>
  <si>
    <t>5-11 Jahre</t>
  </si>
  <si>
    <t>Dynamische Quelle: https://experience.arcgis.com/experience/478220a4c454480e823b17327b2bf1d4/page/Bundesl%C3%A4nder/</t>
  </si>
  <si>
    <t>mit Auffrischung</t>
  </si>
  <si>
    <t xml:space="preserve">Anteil Impfdurchbrüche </t>
  </si>
  <si>
    <t>ungeimpft</t>
  </si>
  <si>
    <t xml:space="preserve">grundimmunisiert </t>
  </si>
  <si>
    <t>grundimmunisiert</t>
  </si>
  <si>
    <t>Anteil Ungeimpfte</t>
  </si>
  <si>
    <t xml:space="preserve">Anteil Ungeimpfte </t>
  </si>
  <si>
    <t>aber positiv getestet</t>
  </si>
  <si>
    <t>Asymptomatische  Fälle oder unbekannter Status,</t>
  </si>
  <si>
    <t>Symptomatische Fälle gesamt</t>
  </si>
  <si>
    <t>Fälle ohne Symptome oder Status unbekannt</t>
  </si>
  <si>
    <t>Kommentar zur Berechnung</t>
  </si>
  <si>
    <t>Kommentar zu den Impfdurchbrüchen</t>
  </si>
  <si>
    <t>Quelle https://www.rki.de/DE/Content/InfAZ/N/Neuartiges_Coronavirus/Situationsberichte/Wochenbericht/Wochenbericht_2022-02-10.pdf?__blob=publicationFile</t>
  </si>
  <si>
    <t>ganz unten ab. Es sind kaum Erkrangungen (blau)</t>
  </si>
  <si>
    <t>vorhanden.</t>
  </si>
  <si>
    <t>Genau das  bildet sich auch im RKI-Daschboard</t>
  </si>
  <si>
    <t>im Verhältnis zu den gemeldeten "Fällen" (gelb)</t>
  </si>
  <si>
    <t xml:space="preserve">Die Infektions- und Todesfallstruktur der GESAMTEN PANDEMIE </t>
  </si>
  <si>
    <t>Quelle Aktive Fälle &amp; Verstorbene Corona</t>
  </si>
  <si>
    <r>
      <t xml:space="preserve">Beispiel: </t>
    </r>
    <r>
      <rPr>
        <sz val="11"/>
        <color rgb="FF008000"/>
        <rFont val="Calibri"/>
        <family val="2"/>
        <scheme val="minor"/>
      </rPr>
      <t>Positiv Getestete vs. tatsächlich Erkrankte</t>
    </r>
  </si>
  <si>
    <r>
      <t>Diese Chartübersicht belegt eindrucksvoll,</t>
    </r>
    <r>
      <rPr>
        <sz val="11"/>
        <color theme="1"/>
        <rFont val="Calibri"/>
        <family val="2"/>
        <scheme val="minor"/>
      </rPr>
      <t xml:space="preserve"> wie die deutsche Bevölkerung in Sachen „Pandemie“ hinter´ s Licht geführt wurde und wird. </t>
    </r>
  </si>
  <si>
    <t>Die meisten Menschen, die an oder mit Corona verstorben sind, hatten weitere schwere Erkrankungen oder waren einfach nur alt und froh,</t>
  </si>
  <si>
    <t xml:space="preserve"> dass sie „gehen“ durften. Einer der Skandale besteht darin, diese Menschen künstlich, qualvoll zu beatmen, statt sie in Ruhe sterben zu lassen. </t>
  </si>
  <si>
    <t xml:space="preserve">Die Grippe ist weltweit „weg„, Corona hat deren Funktion übernommen. Bezeichnend ist, dass die hohe Sterberate der 80- bis 90-jährigen im </t>
  </si>
  <si>
    <t>Jahr 2021 überhaupt keine Meldung wert ist. Das passt einfach nicht ins Bild der geschützten vulnerablen Gruppe und/oder in die Harmlosigkeit</t>
  </si>
  <si>
    <t xml:space="preserve"> der Impfung. Denn genau an der könnten die Alten auch  durchaus verstorben sein. Darüber hinaus belegt der Chart mit der gelben und blauen </t>
  </si>
  <si>
    <t xml:space="preserve">Kurve, dass viel mehr Menschen asymptomatisch (gelb) sind als Symptomatisch = erkrankt (blau). Was durchaus keinesfalls und unbedingt "schwer" </t>
  </si>
  <si>
    <t>erkrankt bedeutet. Die Bevölkerung wird hingegen medial immer nur mit den hohen, den gelben Werten = Inzidenzen konfrontiert, "verrückt" gemacht.</t>
  </si>
  <si>
    <t>Die Omikron-Lage wird ab 10.2.2022 nicht mehr separat betrachtet</t>
  </si>
  <si>
    <t xml:space="preserve">Die Omikron-Lage wird m. E. nicht mehr ausführlich dargestellt, weil diese noch detaillierter belegen würde, dass die Geimpften Omikron förmlich "anziehen". </t>
  </si>
  <si>
    <t>Die Auswertung der RKI-Tabelle 3 ganz oben zeigt, dass, wenn man die Impfverhältnisse (Geimpft 75%/Ungeimpft 25%) berücksichtigt, die Impfdurchbrüche</t>
  </si>
  <si>
    <t>https://www.cicero.de/innenpolitik/pandemie-der-ungeimpften-narrative-corona-jorg-benedict-2g-3g-impfpflicht-grundgesetz</t>
  </si>
  <si>
    <t>bei Geimpften anähernd so hoch sind, wie bei den Ungeimpften. Das gilt für vor allem für die Kohorten 18 bis 59 und 60 und älter. Die Jüngeren sind weniger geimpft. Deshalb sind da die Impfdurchbrüche geringer.</t>
  </si>
  <si>
    <t xml:space="preserve">Lesen Sie in diesem Zusammenhang den hervorragenden Essay von Prof. Jörg Benedict von der Uni Rostock: </t>
  </si>
  <si>
    <t xml:space="preserve">Impfdurchbrüche </t>
  </si>
  <si>
    <t>18 Jahre und älter</t>
  </si>
  <si>
    <t>RKI-Wochenbericht 3.3.2022: Offizielle Corona-Zahlen RKI &amp; DIVI korrekt eingeordnet</t>
  </si>
  <si>
    <t xml:space="preserve">Symptomatische COVID-19 Fälle KW 5/2022 bis KW 8/2022 </t>
  </si>
  <si>
    <t xml:space="preserve">Hospitalisierte symptomatische COVID-19 Fälle KW 5/2022 bis KW 8/2022 </t>
  </si>
  <si>
    <t xml:space="preserve">Auf Intensivstation betreute symptomatische COVID-19 Fälle KW 5/2022 bis KW 8/2022 </t>
  </si>
  <si>
    <t xml:space="preserve">Verstorbene  symptomatische COVID-19 Fälle KW 5/2022 bis KW 8/2022 </t>
  </si>
  <si>
    <t xml:space="preserve">KW 5/2022 bis KW 8/2022 </t>
  </si>
  <si>
    <t xml:space="preserve">KW 5/2022 </t>
  </si>
  <si>
    <t xml:space="preserve"> KW 8/2022 </t>
  </si>
  <si>
    <t>DIVI Zahlen 27.2.2022</t>
  </si>
  <si>
    <t>KW 5/2022: 31.1.2022</t>
  </si>
  <si>
    <t>KW 8/2022: 27.2.2022</t>
  </si>
  <si>
    <t>Übersicht 31.1.2022 bis 27.2.2022 (KW 5/2022 bis KW 8/2022)</t>
  </si>
  <si>
    <t xml:space="preserve">        Quelle https://www.rki.de/DE/Content/InfAZ/N/Neuartiges_Coronavirus/Situationsberichte/Wochenbericht/Wochenbericht_2022-03-03.pdf?__blob=publicationFile</t>
  </si>
  <si>
    <t>Bearbeitete Original Excel-Tabelle des Bundesamtes für Statistik</t>
  </si>
  <si>
    <t>Originalexceltabelle</t>
  </si>
  <si>
    <t>Alle Werte &amp; Berechnungen nach bestem Wissen</t>
  </si>
  <si>
    <t>und Gewissen aber ohne Gewähr © Rüdiger Stobbe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</si>
</sst>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1"/>
      <color theme="4" tint="-0.499984740745262"/>
      <name val="Calibri"/>
      <family val="2"/>
      <scheme val="minor"/>
    </font>
    <font>
      <b/>
      <sz val="12"/>
      <color theme="1"/>
      <name val="Calibri"/>
      <family val="2"/>
      <scheme val="minor"/>
    </font>
    <font>
      <b/>
      <sz val="8"/>
      <color theme="1"/>
      <name val="Calibri"/>
      <family val="2"/>
      <scheme val="minor"/>
    </font>
    <font>
      <b/>
      <sz val="8"/>
      <color rgb="FFFF0000"/>
      <name val="Calibri"/>
      <family val="2"/>
      <scheme val="minor"/>
    </font>
    <font>
      <b/>
      <sz val="11"/>
      <color rgb="FFFF0000"/>
      <name val="Calibri"/>
      <family val="2"/>
      <scheme val="minor"/>
    </font>
    <font>
      <b/>
      <sz val="16"/>
      <color theme="1"/>
      <name val="Calibri"/>
      <family val="2"/>
      <scheme val="minor"/>
    </font>
    <font>
      <u/>
      <sz val="11"/>
      <color theme="10"/>
      <name val="Calibri"/>
      <family val="2"/>
      <scheme val="minor"/>
    </font>
    <font>
      <sz val="9"/>
      <color indexed="81"/>
      <name val="Segoe UI"/>
      <family val="2"/>
    </font>
    <font>
      <b/>
      <sz val="9"/>
      <color indexed="81"/>
      <name val="Segoe UI"/>
      <family val="2"/>
    </font>
    <font>
      <b/>
      <sz val="10"/>
      <color indexed="81"/>
      <name val="Segoe UI"/>
      <family val="2"/>
    </font>
    <font>
      <sz val="11"/>
      <color indexed="81"/>
      <name val="Segoe UI"/>
      <family val="2"/>
    </font>
    <font>
      <sz val="12"/>
      <color indexed="81"/>
      <name val="Segoe UI"/>
      <family val="2"/>
    </font>
    <font>
      <sz val="11"/>
      <color rgb="FFFF0000"/>
      <name val="Calibri"/>
      <family val="2"/>
      <scheme val="minor"/>
    </font>
    <font>
      <sz val="14"/>
      <color theme="1"/>
      <name val="Calibri"/>
      <family val="2"/>
      <scheme val="minor"/>
    </font>
    <font>
      <b/>
      <sz val="11"/>
      <color theme="9" tint="-0.499984740745262"/>
      <name val="Calibri"/>
      <family val="2"/>
      <scheme val="minor"/>
    </font>
    <font>
      <sz val="11"/>
      <color rgb="FF008000"/>
      <name val="Calibri"/>
      <family val="2"/>
      <scheme val="minor"/>
    </font>
    <font>
      <sz val="10"/>
      <color theme="1"/>
      <name val="Times New Roman"/>
      <family val="1"/>
    </font>
    <font>
      <sz val="8"/>
      <color rgb="FF000000"/>
      <name val="Calibri"/>
      <family val="2"/>
    </font>
  </fonts>
  <fills count="2">
    <fill>
      <patternFill patternType="none"/>
    </fill>
    <fill>
      <patternFill patternType="gray125"/>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3" fillId="0" borderId="0" applyNumberFormat="0" applyFill="0" applyBorder="0" applyAlignment="0" applyProtection="0"/>
  </cellStyleXfs>
  <cellXfs count="54">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4" fillId="0" borderId="0" xfId="0" applyFont="1"/>
    <xf numFmtId="3" fontId="4" fillId="0" borderId="0" xfId="0" applyNumberFormat="1" applyFont="1" applyAlignment="1">
      <alignment horizontal="center"/>
    </xf>
    <xf numFmtId="3" fontId="5" fillId="0" borderId="0" xfId="0" applyNumberFormat="1" applyFont="1" applyAlignment="1">
      <alignment horizontal="center"/>
    </xf>
    <xf numFmtId="0" fontId="1" fillId="0" borderId="0" xfId="0" applyFont="1"/>
    <xf numFmtId="10" fontId="1" fillId="0" borderId="0" xfId="0" applyNumberFormat="1" applyFont="1" applyAlignment="1">
      <alignment horizontal="center"/>
    </xf>
    <xf numFmtId="10" fontId="6" fillId="0" borderId="0" xfId="0" applyNumberFormat="1" applyFont="1" applyAlignment="1">
      <alignment horizontal="center"/>
    </xf>
    <xf numFmtId="10" fontId="7" fillId="0" borderId="0" xfId="0" applyNumberFormat="1" applyFont="1" applyAlignment="1">
      <alignment horizontal="center"/>
    </xf>
    <xf numFmtId="0" fontId="8" fillId="0" borderId="0" xfId="0" applyFont="1"/>
    <xf numFmtId="3" fontId="0" fillId="0" borderId="0" xfId="0" applyNumberFormat="1" applyAlignment="1">
      <alignment horizontal="center"/>
    </xf>
    <xf numFmtId="3" fontId="3" fillId="0" borderId="0" xfId="0" applyNumberFormat="1" applyFont="1" applyAlignment="1">
      <alignment horizontal="center"/>
    </xf>
    <xf numFmtId="14" fontId="4" fillId="0" borderId="0" xfId="0" applyNumberFormat="1" applyFont="1" applyAlignment="1">
      <alignment horizontal="center"/>
    </xf>
    <xf numFmtId="0" fontId="6" fillId="0" borderId="0" xfId="0" applyFont="1"/>
    <xf numFmtId="14" fontId="5" fillId="0" borderId="0" xfId="0" applyNumberFormat="1" applyFont="1" applyAlignment="1">
      <alignment horizontal="center"/>
    </xf>
    <xf numFmtId="14" fontId="9" fillId="0" borderId="0" xfId="0" applyNumberFormat="1" applyFont="1" applyAlignment="1">
      <alignment horizontal="center"/>
    </xf>
    <xf numFmtId="3" fontId="0" fillId="0" borderId="0" xfId="0" applyNumberFormat="1"/>
    <xf numFmtId="0" fontId="0" fillId="0" borderId="0" xfId="0" applyAlignment="1">
      <alignment horizontal="right"/>
    </xf>
    <xf numFmtId="10" fontId="0" fillId="0" borderId="0" xfId="0" applyNumberFormat="1" applyAlignment="1">
      <alignment horizontal="center"/>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left"/>
    </xf>
    <xf numFmtId="10" fontId="0" fillId="0" borderId="0" xfId="0" applyNumberFormat="1" applyAlignment="1">
      <alignment horizontal="left"/>
    </xf>
    <xf numFmtId="0" fontId="1" fillId="0" borderId="0" xfId="0" applyFont="1" applyAlignment="1">
      <alignment horizontal="left"/>
    </xf>
    <xf numFmtId="3" fontId="3" fillId="0" borderId="0" xfId="0" applyNumberFormat="1" applyFont="1" applyAlignment="1">
      <alignment horizontal="center" vertical="center"/>
    </xf>
    <xf numFmtId="3" fontId="6" fillId="0" borderId="0" xfId="0" applyNumberFormat="1" applyFont="1" applyAlignment="1">
      <alignment horizontal="center"/>
    </xf>
    <xf numFmtId="3" fontId="0" fillId="0" borderId="0" xfId="0" applyNumberForma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vertical="center"/>
    </xf>
    <xf numFmtId="0" fontId="13" fillId="0" borderId="0" xfId="1" applyAlignment="1">
      <alignment vertical="center"/>
    </xf>
    <xf numFmtId="10" fontId="2" fillId="0" borderId="0" xfId="0" applyNumberFormat="1" applyFont="1" applyAlignment="1">
      <alignment horizontal="center"/>
    </xf>
    <xf numFmtId="10" fontId="2" fillId="0" borderId="0" xfId="0" applyNumberFormat="1" applyFont="1" applyAlignment="1">
      <alignment horizontal="center" vertical="center"/>
    </xf>
    <xf numFmtId="10" fontId="0" fillId="0" borderId="0" xfId="0" applyNumberFormat="1"/>
    <xf numFmtId="0" fontId="20" fillId="0" borderId="0" xfId="0" applyFont="1"/>
    <xf numFmtId="0" fontId="21" fillId="0" borderId="0" xfId="0" applyFont="1"/>
    <xf numFmtId="0" fontId="19" fillId="0" borderId="0" xfId="0" applyFont="1"/>
    <xf numFmtId="0" fontId="13" fillId="0" borderId="0" xfId="1" applyAlignment="1">
      <alignment horizontal="left" vertical="center" indent="1"/>
    </xf>
    <xf numFmtId="0" fontId="13" fillId="0" borderId="0" xfId="1"/>
    <xf numFmtId="0" fontId="12" fillId="0" borderId="0" xfId="0" applyFont="1"/>
    <xf numFmtId="0" fontId="9" fillId="0" borderId="0" xfId="0" applyFont="1" applyAlignment="1">
      <alignment horizontal="center" vertical="center"/>
    </xf>
    <xf numFmtId="0" fontId="5" fillId="0" borderId="0" xfId="0" applyFont="1" applyAlignment="1">
      <alignment horizontal="center"/>
    </xf>
    <xf numFmtId="3" fontId="1" fillId="0" borderId="3" xfId="0" applyNumberFormat="1" applyFont="1" applyBorder="1" applyAlignment="1">
      <alignment horizontal="center"/>
    </xf>
    <xf numFmtId="3" fontId="1" fillId="0" borderId="4" xfId="0" applyNumberFormat="1"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23" fillId="0" borderId="0" xfId="0" applyFont="1"/>
    <xf numFmtId="0" fontId="13" fillId="0" borderId="0" xfId="1" applyAlignment="1">
      <alignment horizontal="left" vertical="center" indent="1"/>
    </xf>
    <xf numFmtId="0" fontId="24" fillId="0" borderId="0" xfId="0" applyFont="1" applyAlignment="1">
      <alignment horizontal="left"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82</xdr:row>
      <xdr:rowOff>76200</xdr:rowOff>
    </xdr:from>
    <xdr:to>
      <xdr:col>6</xdr:col>
      <xdr:colOff>1085121</xdr:colOff>
      <xdr:row>86</xdr:row>
      <xdr:rowOff>171343</xdr:rowOff>
    </xdr:to>
    <xdr:pic>
      <xdr:nvPicPr>
        <xdr:cNvPr id="12" name="Grafik 11">
          <a:extLst>
            <a:ext uri="{FF2B5EF4-FFF2-40B4-BE49-F238E27FC236}">
              <a16:creationId xmlns:a16="http://schemas.microsoft.com/office/drawing/2014/main" id="{567842C6-1965-46C4-8A86-7A8CD572F14E}"/>
            </a:ext>
          </a:extLst>
        </xdr:cNvPr>
        <xdr:cNvPicPr>
          <a:picLocks noChangeAspect="1"/>
        </xdr:cNvPicPr>
      </xdr:nvPicPr>
      <xdr:blipFill>
        <a:blip xmlns:r="http://schemas.openxmlformats.org/officeDocument/2006/relationships" r:embed="rId1"/>
        <a:stretch>
          <a:fillRect/>
        </a:stretch>
      </xdr:blipFill>
      <xdr:spPr>
        <a:xfrm>
          <a:off x="733425" y="15782925"/>
          <a:ext cx="5828571" cy="857143"/>
        </a:xfrm>
        <a:prstGeom prst="rect">
          <a:avLst/>
        </a:prstGeom>
      </xdr:spPr>
    </xdr:pic>
    <xdr:clientData/>
  </xdr:twoCellAnchor>
  <xdr:twoCellAnchor editAs="oneCell">
    <xdr:from>
      <xdr:col>2</xdr:col>
      <xdr:colOff>66676</xdr:colOff>
      <xdr:row>156</xdr:row>
      <xdr:rowOff>179582</xdr:rowOff>
    </xdr:from>
    <xdr:to>
      <xdr:col>7</xdr:col>
      <xdr:colOff>895351</xdr:colOff>
      <xdr:row>171</xdr:row>
      <xdr:rowOff>171449</xdr:rowOff>
    </xdr:to>
    <xdr:pic>
      <xdr:nvPicPr>
        <xdr:cNvPr id="11" name="Grafik 10">
          <a:extLst>
            <a:ext uri="{FF2B5EF4-FFF2-40B4-BE49-F238E27FC236}">
              <a16:creationId xmlns:a16="http://schemas.microsoft.com/office/drawing/2014/main" id="{5449988B-3E28-4393-AA93-2764B128AF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9626" y="30030932"/>
          <a:ext cx="6743700" cy="284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117474</xdr:colOff>
      <xdr:row>4</xdr:row>
      <xdr:rowOff>50800</xdr:rowOff>
    </xdr:from>
    <xdr:to>
      <xdr:col>19</xdr:col>
      <xdr:colOff>369306</xdr:colOff>
      <xdr:row>33</xdr:row>
      <xdr:rowOff>22479</xdr:rowOff>
    </xdr:to>
    <xdr:pic>
      <xdr:nvPicPr>
        <xdr:cNvPr id="3" name="Grafik 2">
          <a:extLst>
            <a:ext uri="{FF2B5EF4-FFF2-40B4-BE49-F238E27FC236}">
              <a16:creationId xmlns:a16="http://schemas.microsoft.com/office/drawing/2014/main" id="{3A9C7D2D-71B4-4419-B06D-7A1E8CE51C94}"/>
            </a:ext>
          </a:extLst>
        </xdr:cNvPr>
        <xdr:cNvPicPr>
          <a:picLocks noChangeAspect="1"/>
        </xdr:cNvPicPr>
      </xdr:nvPicPr>
      <xdr:blipFill>
        <a:blip xmlns:r="http://schemas.openxmlformats.org/officeDocument/2006/relationships" r:embed="rId3"/>
        <a:stretch>
          <a:fillRect/>
        </a:stretch>
      </xdr:blipFill>
      <xdr:spPr>
        <a:xfrm>
          <a:off x="9324974" y="825500"/>
          <a:ext cx="8049632" cy="5496179"/>
        </a:xfrm>
        <a:prstGeom prst="rect">
          <a:avLst/>
        </a:prstGeom>
      </xdr:spPr>
    </xdr:pic>
    <xdr:clientData/>
  </xdr:twoCellAnchor>
  <xdr:twoCellAnchor editAs="oneCell">
    <xdr:from>
      <xdr:col>9</xdr:col>
      <xdr:colOff>266699</xdr:colOff>
      <xdr:row>39</xdr:row>
      <xdr:rowOff>28575</xdr:rowOff>
    </xdr:from>
    <xdr:to>
      <xdr:col>19</xdr:col>
      <xdr:colOff>305346</xdr:colOff>
      <xdr:row>51</xdr:row>
      <xdr:rowOff>95250</xdr:rowOff>
    </xdr:to>
    <xdr:pic>
      <xdr:nvPicPr>
        <xdr:cNvPr id="10" name="Grafik 9">
          <a:extLst>
            <a:ext uri="{FF2B5EF4-FFF2-40B4-BE49-F238E27FC236}">
              <a16:creationId xmlns:a16="http://schemas.microsoft.com/office/drawing/2014/main" id="{63B19011-6B5E-4940-ADBC-D1A5FECCA0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467849" y="7477125"/>
          <a:ext cx="7830097" cy="2371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238125</xdr:colOff>
      <xdr:row>54</xdr:row>
      <xdr:rowOff>0</xdr:rowOff>
    </xdr:from>
    <xdr:to>
      <xdr:col>18</xdr:col>
      <xdr:colOff>132484</xdr:colOff>
      <xdr:row>87</xdr:row>
      <xdr:rowOff>65875</xdr:rowOff>
    </xdr:to>
    <xdr:pic>
      <xdr:nvPicPr>
        <xdr:cNvPr id="4" name="Grafik 3">
          <a:extLst>
            <a:ext uri="{FF2B5EF4-FFF2-40B4-BE49-F238E27FC236}">
              <a16:creationId xmlns:a16="http://schemas.microsoft.com/office/drawing/2014/main" id="{BB4410AE-036F-4343-931B-2196D632D4AC}"/>
            </a:ext>
          </a:extLst>
        </xdr:cNvPr>
        <xdr:cNvPicPr>
          <a:picLocks noChangeAspect="1"/>
        </xdr:cNvPicPr>
      </xdr:nvPicPr>
      <xdr:blipFill>
        <a:blip xmlns:r="http://schemas.openxmlformats.org/officeDocument/2006/relationships" r:embed="rId5"/>
        <a:stretch>
          <a:fillRect/>
        </a:stretch>
      </xdr:blipFill>
      <xdr:spPr>
        <a:xfrm>
          <a:off x="9439275" y="10325100"/>
          <a:ext cx="6923809" cy="6400000"/>
        </a:xfrm>
        <a:prstGeom prst="rect">
          <a:avLst/>
        </a:prstGeom>
      </xdr:spPr>
    </xdr:pic>
    <xdr:clientData/>
  </xdr:twoCellAnchor>
  <xdr:twoCellAnchor editAs="oneCell">
    <xdr:from>
      <xdr:col>2</xdr:col>
      <xdr:colOff>66677</xdr:colOff>
      <xdr:row>101</xdr:row>
      <xdr:rowOff>104776</xdr:rowOff>
    </xdr:from>
    <xdr:to>
      <xdr:col>7</xdr:col>
      <xdr:colOff>911267</xdr:colOff>
      <xdr:row>144</xdr:row>
      <xdr:rowOff>50800</xdr:rowOff>
    </xdr:to>
    <xdr:pic>
      <xdr:nvPicPr>
        <xdr:cNvPr id="9" name="Grafik 8">
          <a:extLst>
            <a:ext uri="{FF2B5EF4-FFF2-40B4-BE49-F238E27FC236}">
              <a16:creationId xmlns:a16="http://schemas.microsoft.com/office/drawing/2014/main" id="{D64F5E4E-0BDC-4788-9DC7-D2EF320C82B8}"/>
            </a:ext>
          </a:extLst>
        </xdr:cNvPr>
        <xdr:cNvPicPr>
          <a:picLocks noChangeAspect="1"/>
        </xdr:cNvPicPr>
      </xdr:nvPicPr>
      <xdr:blipFill>
        <a:blip xmlns:r="http://schemas.openxmlformats.org/officeDocument/2006/relationships" r:embed="rId6"/>
        <a:stretch>
          <a:fillRect/>
        </a:stretch>
      </xdr:blipFill>
      <xdr:spPr>
        <a:xfrm>
          <a:off x="815977" y="19497676"/>
          <a:ext cx="6762790" cy="8137524"/>
        </a:xfrm>
        <a:prstGeom prst="rect">
          <a:avLst/>
        </a:prstGeom>
      </xdr:spPr>
    </xdr:pic>
    <xdr:clientData/>
  </xdr:twoCellAnchor>
  <xdr:twoCellAnchor editAs="oneCell">
    <xdr:from>
      <xdr:col>2</xdr:col>
      <xdr:colOff>0</xdr:colOff>
      <xdr:row>175</xdr:row>
      <xdr:rowOff>79753</xdr:rowOff>
    </xdr:from>
    <xdr:to>
      <xdr:col>7</xdr:col>
      <xdr:colOff>971550</xdr:colOff>
      <xdr:row>197</xdr:row>
      <xdr:rowOff>7413</xdr:rowOff>
    </xdr:to>
    <xdr:pic>
      <xdr:nvPicPr>
        <xdr:cNvPr id="15" name="Grafik 14" descr="Ein Bild, das Tisch enthält.&#10;&#10;Automatisch generierte Beschreibung">
          <a:extLst>
            <a:ext uri="{FF2B5EF4-FFF2-40B4-BE49-F238E27FC236}">
              <a16:creationId xmlns:a16="http://schemas.microsoft.com/office/drawing/2014/main" id="{018A5443-CA7A-49FE-B3B5-E8CF6C8A650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42950" y="33550603"/>
          <a:ext cx="6886575" cy="411866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cicero.de/innenpolitik/pandemie-der-ungeimpften-narrative-corona-jorg-benedict-2g-3g-impfpflicht-grundgesetz" TargetMode="External"/><Relationship Id="rId7" Type="http://schemas.openxmlformats.org/officeDocument/2006/relationships/drawing" Target="../drawings/drawing1.xml"/><Relationship Id="rId2" Type="http://schemas.openxmlformats.org/officeDocument/2006/relationships/hyperlink" Target="https://experience.arcgis.com/experience/478220a4c454480e823b17327b2bf1d4/page/Bundesl%C3%A4nder/" TargetMode="External"/><Relationship Id="rId1" Type="http://schemas.openxmlformats.org/officeDocument/2006/relationships/hyperlink" Target="https://experience.arcgis.com/experience/478220a4c454480e823b17327b2bf1d4/page/Bundesl%C3%A4nder/" TargetMode="External"/><Relationship Id="rId6" Type="http://schemas.openxmlformats.org/officeDocument/2006/relationships/printerSettings" Target="../printerSettings/printerSettings1.bin"/><Relationship Id="rId5" Type="http://schemas.openxmlformats.org/officeDocument/2006/relationships/hyperlink" Target="https://www.mediagnose.de/wp-content/uploads/2020/04/sonderauswertung-sterbefaelle_KW_7_2022_02032022.xlsx" TargetMode="External"/><Relationship Id="rId4" Type="http://schemas.openxmlformats.org/officeDocument/2006/relationships/hyperlink" Target="https://www.mediagnose.de/wp-content/uploads/2020/04/sonderauswertung-sterbefaelle_MEDIAGNOSE_KW_7_0203022022.xlsx"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2FA8B-1AD2-48C2-99E1-89672513C72C}">
  <sheetPr>
    <pageSetUpPr fitToPage="1"/>
  </sheetPr>
  <dimension ref="B2:J208"/>
  <sheetViews>
    <sheetView showGridLines="0" tabSelected="1" zoomScaleNormal="100" workbookViewId="0">
      <selection activeCell="C200" sqref="C200:D200"/>
    </sheetView>
  </sheetViews>
  <sheetFormatPr baseColWidth="10" defaultRowHeight="15" x14ac:dyDescent="0.25"/>
  <cols>
    <col min="1" max="1" width="7.42578125" customWidth="1"/>
    <col min="2" max="2" width="3.7109375" customWidth="1"/>
    <col min="3" max="3" width="22.42578125" customWidth="1"/>
    <col min="4" max="4" width="12.7109375" customWidth="1"/>
    <col min="5" max="5" width="17.7109375" customWidth="1"/>
    <col min="6" max="6" width="18.140625" customWidth="1"/>
    <col min="7" max="7" width="17.7109375" customWidth="1"/>
    <col min="8" max="8" width="24.5703125" customWidth="1"/>
    <col min="9" max="9" width="13.5703125" customWidth="1"/>
    <col min="12" max="12" width="14" customWidth="1"/>
  </cols>
  <sheetData>
    <row r="2" spans="2:10" ht="15.75" x14ac:dyDescent="0.25">
      <c r="B2" s="13" t="s">
        <v>68</v>
      </c>
      <c r="H2" s="21" t="s">
        <v>42</v>
      </c>
      <c r="I2" s="1"/>
    </row>
    <row r="4" spans="2:10" x14ac:dyDescent="0.25">
      <c r="D4" s="9" t="s">
        <v>4</v>
      </c>
      <c r="H4" s="21" t="s">
        <v>43</v>
      </c>
      <c r="J4" s="39"/>
    </row>
    <row r="5" spans="2:10" x14ac:dyDescent="0.25">
      <c r="D5" s="3" t="s">
        <v>29</v>
      </c>
      <c r="E5" s="3" t="s">
        <v>0</v>
      </c>
      <c r="F5" s="3" t="s">
        <v>1</v>
      </c>
      <c r="G5" s="4" t="s">
        <v>2</v>
      </c>
      <c r="H5" s="5" t="s">
        <v>3</v>
      </c>
      <c r="I5" s="3" t="s">
        <v>66</v>
      </c>
    </row>
    <row r="6" spans="2:10" x14ac:dyDescent="0.25">
      <c r="D6" s="4" t="s">
        <v>69</v>
      </c>
      <c r="I6" s="3" t="s">
        <v>67</v>
      </c>
    </row>
    <row r="7" spans="2:10" x14ac:dyDescent="0.25">
      <c r="C7" s="2" t="s">
        <v>15</v>
      </c>
      <c r="D7" s="28">
        <v>61405</v>
      </c>
      <c r="E7" s="7">
        <v>40540</v>
      </c>
      <c r="F7" s="7">
        <v>274076</v>
      </c>
      <c r="G7" s="7">
        <v>40306</v>
      </c>
      <c r="H7" s="8">
        <f>SUM(D7:G7)</f>
        <v>416327</v>
      </c>
      <c r="I7" s="15">
        <f>F7+G7</f>
        <v>314382</v>
      </c>
    </row>
    <row r="8" spans="2:10" x14ac:dyDescent="0.25">
      <c r="C8" s="2" t="s">
        <v>33</v>
      </c>
      <c r="D8" s="28">
        <v>57235</v>
      </c>
      <c r="E8" s="7">
        <v>24192</v>
      </c>
      <c r="F8" s="7">
        <v>79510</v>
      </c>
      <c r="G8" s="7">
        <v>10126</v>
      </c>
      <c r="H8" s="7">
        <f>SUM(D8:G8)</f>
        <v>171063</v>
      </c>
      <c r="I8" s="15">
        <f t="shared" ref="I8:I10" si="0">F8+G8</f>
        <v>89636</v>
      </c>
    </row>
    <row r="9" spans="2:10" x14ac:dyDescent="0.25">
      <c r="C9" s="2" t="s">
        <v>34</v>
      </c>
      <c r="D9" s="28">
        <v>3913</v>
      </c>
      <c r="E9" s="7">
        <v>13146</v>
      </c>
      <c r="F9" s="7">
        <v>80388</v>
      </c>
      <c r="G9" s="7">
        <v>6790</v>
      </c>
      <c r="H9" s="7">
        <f>SUM(D9:G9)</f>
        <v>104237</v>
      </c>
      <c r="I9" s="15">
        <f t="shared" si="0"/>
        <v>87178</v>
      </c>
    </row>
    <row r="10" spans="2:10" x14ac:dyDescent="0.25">
      <c r="C10" s="2" t="s">
        <v>31</v>
      </c>
      <c r="D10" s="28">
        <v>257</v>
      </c>
      <c r="E10" s="7">
        <v>3202</v>
      </c>
      <c r="F10" s="7">
        <v>114178</v>
      </c>
      <c r="G10" s="7">
        <v>23390</v>
      </c>
      <c r="H10" s="7">
        <f>SUM(D10:G10)</f>
        <v>141027</v>
      </c>
      <c r="I10" s="15">
        <f t="shared" si="0"/>
        <v>137568</v>
      </c>
    </row>
    <row r="11" spans="2:10" x14ac:dyDescent="0.25">
      <c r="C11" s="2" t="s">
        <v>32</v>
      </c>
      <c r="D11" s="11">
        <f>(D9+D10)/D7</f>
        <v>6.7909779333930456E-2</v>
      </c>
      <c r="E11" s="11">
        <f>(E9+E10)/E7</f>
        <v>0.40325604341391219</v>
      </c>
      <c r="F11" s="11">
        <f t="shared" ref="F11:I11" si="1">(F9+F10)/F7</f>
        <v>0.70989798450064945</v>
      </c>
      <c r="G11" s="11">
        <f t="shared" si="1"/>
        <v>0.74877189500322527</v>
      </c>
      <c r="H11" s="11">
        <f>(H9+H10)/H7</f>
        <v>0.5891138456069388</v>
      </c>
      <c r="I11" s="11">
        <f t="shared" si="1"/>
        <v>0.71488189527390245</v>
      </c>
    </row>
    <row r="12" spans="2:10" x14ac:dyDescent="0.25">
      <c r="C12" s="1" t="s">
        <v>36</v>
      </c>
      <c r="D12" s="34">
        <f>D8/D7</f>
        <v>0.9320902206660695</v>
      </c>
      <c r="E12" s="34">
        <f t="shared" ref="E12:G12" si="2">E8/E7</f>
        <v>0.59674395658608781</v>
      </c>
      <c r="F12" s="34">
        <f t="shared" si="2"/>
        <v>0.29010201549935055</v>
      </c>
      <c r="G12" s="34">
        <f t="shared" si="2"/>
        <v>0.25122810499677467</v>
      </c>
      <c r="H12" s="34">
        <f>H8/H7</f>
        <v>0.4108861543930612</v>
      </c>
      <c r="I12" s="34">
        <f>I8/I7</f>
        <v>0.28511810472609755</v>
      </c>
    </row>
    <row r="13" spans="2:10" x14ac:dyDescent="0.25">
      <c r="D13" s="30"/>
    </row>
    <row r="14" spans="2:10" x14ac:dyDescent="0.25">
      <c r="D14" s="4" t="s">
        <v>70</v>
      </c>
      <c r="H14" s="9"/>
    </row>
    <row r="15" spans="2:10" x14ac:dyDescent="0.25">
      <c r="C15" s="2" t="s">
        <v>15</v>
      </c>
      <c r="D15" s="28">
        <v>245</v>
      </c>
      <c r="E15" s="7">
        <v>145</v>
      </c>
      <c r="F15" s="7">
        <v>1650</v>
      </c>
      <c r="G15" s="7">
        <v>2160</v>
      </c>
      <c r="H15" s="8">
        <f>SUM(D15:G15)</f>
        <v>4200</v>
      </c>
      <c r="I15" s="14">
        <f>F15+G15</f>
        <v>3810</v>
      </c>
    </row>
    <row r="16" spans="2:10" x14ac:dyDescent="0.25">
      <c r="C16" s="2" t="s">
        <v>33</v>
      </c>
      <c r="D16" s="28">
        <v>234</v>
      </c>
      <c r="E16" s="7">
        <v>99</v>
      </c>
      <c r="F16" s="7">
        <v>771</v>
      </c>
      <c r="G16" s="7">
        <v>1082</v>
      </c>
      <c r="H16" s="7">
        <f>SUM(D16:G16)</f>
        <v>2186</v>
      </c>
      <c r="I16" s="14">
        <f t="shared" ref="I16:I18" si="3">F16+G16</f>
        <v>1853</v>
      </c>
    </row>
    <row r="17" spans="3:10" x14ac:dyDescent="0.25">
      <c r="C17" s="2" t="s">
        <v>34</v>
      </c>
      <c r="D17" s="28">
        <v>11</v>
      </c>
      <c r="E17" s="7">
        <v>39</v>
      </c>
      <c r="F17" s="7">
        <v>439</v>
      </c>
      <c r="G17" s="7">
        <v>355</v>
      </c>
      <c r="H17" s="7">
        <f>SUM(D17:G17)</f>
        <v>844</v>
      </c>
      <c r="I17" s="14">
        <f t="shared" si="3"/>
        <v>794</v>
      </c>
    </row>
    <row r="18" spans="3:10" x14ac:dyDescent="0.25">
      <c r="C18" s="2" t="s">
        <v>31</v>
      </c>
      <c r="D18" s="28">
        <v>0</v>
      </c>
      <c r="E18" s="7">
        <v>7</v>
      </c>
      <c r="F18" s="7">
        <v>440</v>
      </c>
      <c r="G18" s="7">
        <v>723</v>
      </c>
      <c r="H18" s="7">
        <f>SUM(D18:G18)</f>
        <v>1170</v>
      </c>
      <c r="I18" s="14">
        <f t="shared" si="3"/>
        <v>1163</v>
      </c>
    </row>
    <row r="19" spans="3:10" x14ac:dyDescent="0.25">
      <c r="C19" s="2" t="s">
        <v>32</v>
      </c>
      <c r="D19" s="11">
        <f t="shared" ref="D19:I19" si="4">(D17+D18)/D15</f>
        <v>4.4897959183673466E-2</v>
      </c>
      <c r="E19" s="11">
        <f t="shared" si="4"/>
        <v>0.31724137931034485</v>
      </c>
      <c r="F19" s="11">
        <f t="shared" si="4"/>
        <v>0.53272727272727272</v>
      </c>
      <c r="G19" s="11">
        <f t="shared" si="4"/>
        <v>0.49907407407407406</v>
      </c>
      <c r="H19" s="11">
        <f t="shared" si="4"/>
        <v>0.47952380952380952</v>
      </c>
      <c r="I19" s="11">
        <f t="shared" si="4"/>
        <v>0.51364829396325462</v>
      </c>
    </row>
    <row r="20" spans="3:10" x14ac:dyDescent="0.25">
      <c r="C20" s="1" t="s">
        <v>37</v>
      </c>
      <c r="D20" s="35">
        <f>D16/D15</f>
        <v>0.95510204081632655</v>
      </c>
      <c r="E20" s="35">
        <f t="shared" ref="E20" si="5">E16/E15</f>
        <v>0.6827586206896552</v>
      </c>
      <c r="F20" s="35">
        <f>F16/F15</f>
        <v>0.46727272727272728</v>
      </c>
      <c r="G20" s="35">
        <f>G16/G15</f>
        <v>0.50092592592592589</v>
      </c>
      <c r="H20" s="35">
        <f>H16/H15</f>
        <v>0.52047619047619043</v>
      </c>
      <c r="I20" s="35">
        <f>I16/I15</f>
        <v>0.48635170603674538</v>
      </c>
    </row>
    <row r="21" spans="3:10" x14ac:dyDescent="0.25">
      <c r="D21" s="30"/>
    </row>
    <row r="22" spans="3:10" x14ac:dyDescent="0.25">
      <c r="D22" s="31" t="s">
        <v>71</v>
      </c>
      <c r="H22" s="9"/>
    </row>
    <row r="23" spans="3:10" x14ac:dyDescent="0.25">
      <c r="C23" s="2" t="s">
        <v>15</v>
      </c>
      <c r="D23" s="28">
        <v>3</v>
      </c>
      <c r="E23" s="7">
        <v>2</v>
      </c>
      <c r="F23" s="7">
        <v>51</v>
      </c>
      <c r="G23" s="7">
        <v>238</v>
      </c>
      <c r="H23" s="8">
        <f>SUM(D23:G23)</f>
        <v>294</v>
      </c>
      <c r="I23" s="14">
        <f>F23+G23</f>
        <v>289</v>
      </c>
    </row>
    <row r="24" spans="3:10" x14ac:dyDescent="0.25">
      <c r="C24" s="2" t="s">
        <v>33</v>
      </c>
      <c r="D24" s="28">
        <v>3</v>
      </c>
      <c r="E24" s="7">
        <v>1</v>
      </c>
      <c r="F24" s="7">
        <v>39</v>
      </c>
      <c r="G24" s="7">
        <v>149</v>
      </c>
      <c r="H24" s="7">
        <f t="shared" ref="H24:H26" si="6">SUM(D24:G24)</f>
        <v>192</v>
      </c>
      <c r="I24" s="14">
        <f t="shared" ref="I24:I26" si="7">F24+G24</f>
        <v>188</v>
      </c>
    </row>
    <row r="25" spans="3:10" x14ac:dyDescent="0.25">
      <c r="C25" s="2" t="s">
        <v>34</v>
      </c>
      <c r="D25" s="28">
        <v>0</v>
      </c>
      <c r="E25" s="7">
        <v>1</v>
      </c>
      <c r="F25" s="7">
        <v>8</v>
      </c>
      <c r="G25" s="7">
        <v>45</v>
      </c>
      <c r="H25" s="7">
        <f t="shared" si="6"/>
        <v>54</v>
      </c>
      <c r="I25" s="14">
        <f t="shared" si="7"/>
        <v>53</v>
      </c>
    </row>
    <row r="26" spans="3:10" x14ac:dyDescent="0.25">
      <c r="C26" s="2" t="s">
        <v>31</v>
      </c>
      <c r="D26" s="28">
        <v>0</v>
      </c>
      <c r="E26" s="7">
        <v>0</v>
      </c>
      <c r="F26" s="7">
        <v>4</v>
      </c>
      <c r="G26" s="7">
        <v>44</v>
      </c>
      <c r="H26" s="7">
        <f t="shared" si="6"/>
        <v>48</v>
      </c>
      <c r="I26" s="14">
        <f t="shared" si="7"/>
        <v>48</v>
      </c>
    </row>
    <row r="27" spans="3:10" x14ac:dyDescent="0.25">
      <c r="C27" s="2" t="s">
        <v>32</v>
      </c>
      <c r="D27" s="11">
        <f>(D25+D26)/D23</f>
        <v>0</v>
      </c>
      <c r="E27" s="11">
        <f t="shared" ref="E27:I27" si="8">(E25+E26)/E23</f>
        <v>0.5</v>
      </c>
      <c r="F27" s="11">
        <f t="shared" si="8"/>
        <v>0.23529411764705882</v>
      </c>
      <c r="G27" s="11">
        <f t="shared" si="8"/>
        <v>0.37394957983193278</v>
      </c>
      <c r="H27" s="11">
        <f t="shared" si="8"/>
        <v>0.34693877551020408</v>
      </c>
      <c r="I27" s="11">
        <f t="shared" si="8"/>
        <v>0.34948096885813151</v>
      </c>
      <c r="J27" s="1"/>
    </row>
    <row r="28" spans="3:10" x14ac:dyDescent="0.25">
      <c r="C28" s="1" t="s">
        <v>36</v>
      </c>
      <c r="D28" s="35">
        <f>D24/D23</f>
        <v>1</v>
      </c>
      <c r="E28" s="35">
        <f t="shared" ref="E28:I28" si="9">E24/E23</f>
        <v>0.5</v>
      </c>
      <c r="F28" s="35">
        <f t="shared" si="9"/>
        <v>0.76470588235294112</v>
      </c>
      <c r="G28" s="35">
        <f t="shared" si="9"/>
        <v>0.62605042016806722</v>
      </c>
      <c r="H28" s="35">
        <f t="shared" si="9"/>
        <v>0.65306122448979587</v>
      </c>
      <c r="I28" s="35">
        <f t="shared" si="9"/>
        <v>0.65051903114186849</v>
      </c>
    </row>
    <row r="29" spans="3:10" x14ac:dyDescent="0.25">
      <c r="D29" s="30"/>
    </row>
    <row r="30" spans="3:10" x14ac:dyDescent="0.25">
      <c r="D30" s="31" t="s">
        <v>72</v>
      </c>
      <c r="H30" s="9"/>
    </row>
    <row r="31" spans="3:10" x14ac:dyDescent="0.25">
      <c r="C31" s="2" t="s">
        <v>15</v>
      </c>
      <c r="D31" s="28">
        <v>1</v>
      </c>
      <c r="E31" s="7">
        <v>0</v>
      </c>
      <c r="F31" s="7">
        <v>18</v>
      </c>
      <c r="G31" s="7">
        <v>403</v>
      </c>
      <c r="H31" s="8">
        <f>SUM(D31:G31)</f>
        <v>422</v>
      </c>
      <c r="I31" s="14">
        <f>F31+G31</f>
        <v>421</v>
      </c>
    </row>
    <row r="32" spans="3:10" x14ac:dyDescent="0.25">
      <c r="C32" s="2" t="s">
        <v>33</v>
      </c>
      <c r="D32" s="28">
        <v>1</v>
      </c>
      <c r="E32" s="7">
        <v>0</v>
      </c>
      <c r="F32" s="7">
        <v>12</v>
      </c>
      <c r="G32" s="7">
        <v>236</v>
      </c>
      <c r="H32" s="7">
        <f t="shared" ref="H32:H34" si="10">SUM(D32:G32)</f>
        <v>249</v>
      </c>
      <c r="I32" s="14">
        <f>F32+G32</f>
        <v>248</v>
      </c>
    </row>
    <row r="33" spans="3:10" x14ac:dyDescent="0.25">
      <c r="C33" s="2" t="s">
        <v>35</v>
      </c>
      <c r="D33" s="28">
        <v>0</v>
      </c>
      <c r="E33" s="7">
        <v>0</v>
      </c>
      <c r="F33" s="7">
        <v>3</v>
      </c>
      <c r="G33" s="7">
        <v>55</v>
      </c>
      <c r="H33" s="7">
        <f t="shared" si="10"/>
        <v>58</v>
      </c>
      <c r="I33" s="14">
        <f>F33+G33</f>
        <v>58</v>
      </c>
    </row>
    <row r="34" spans="3:10" x14ac:dyDescent="0.25">
      <c r="C34" s="2" t="s">
        <v>31</v>
      </c>
      <c r="D34" s="28">
        <v>0</v>
      </c>
      <c r="E34" s="7">
        <v>0</v>
      </c>
      <c r="F34" s="7">
        <v>3</v>
      </c>
      <c r="G34" s="7">
        <v>112</v>
      </c>
      <c r="H34" s="7">
        <f t="shared" si="10"/>
        <v>115</v>
      </c>
      <c r="I34" s="14">
        <f>F34+G34</f>
        <v>115</v>
      </c>
    </row>
    <row r="35" spans="3:10" x14ac:dyDescent="0.25">
      <c r="C35" s="2" t="s">
        <v>32</v>
      </c>
      <c r="D35" s="11">
        <f>(D33+D34)/D31</f>
        <v>0</v>
      </c>
      <c r="E35" s="11">
        <v>0</v>
      </c>
      <c r="F35" s="11">
        <f t="shared" ref="F35:I35" si="11">(F33+F34)/F31</f>
        <v>0.33333333333333331</v>
      </c>
      <c r="G35" s="11">
        <f t="shared" si="11"/>
        <v>0.4143920595533499</v>
      </c>
      <c r="H35" s="11">
        <f t="shared" si="11"/>
        <v>0.4099526066350711</v>
      </c>
      <c r="I35" s="11">
        <f t="shared" si="11"/>
        <v>0.41092636579572445</v>
      </c>
      <c r="J35" s="1" t="s">
        <v>80</v>
      </c>
    </row>
    <row r="36" spans="3:10" x14ac:dyDescent="0.25">
      <c r="C36" s="1" t="s">
        <v>36</v>
      </c>
      <c r="D36" s="34">
        <f>D32/D31</f>
        <v>1</v>
      </c>
      <c r="E36" s="34">
        <v>0</v>
      </c>
      <c r="F36" s="34">
        <f t="shared" ref="F36:I36" si="12">F32/F31</f>
        <v>0.66666666666666663</v>
      </c>
      <c r="G36" s="34">
        <f t="shared" si="12"/>
        <v>0.5856079404466501</v>
      </c>
      <c r="H36" s="34">
        <f t="shared" si="12"/>
        <v>0.59004739336492895</v>
      </c>
      <c r="I36" s="34">
        <f t="shared" si="12"/>
        <v>0.5890736342042755</v>
      </c>
    </row>
    <row r="37" spans="3:10" x14ac:dyDescent="0.25">
      <c r="I37" s="1"/>
    </row>
    <row r="39" spans="3:10" ht="15.75" x14ac:dyDescent="0.25">
      <c r="C39" s="13" t="s">
        <v>19</v>
      </c>
      <c r="D39" s="13"/>
      <c r="E39" s="13" t="s">
        <v>27</v>
      </c>
      <c r="F39" s="13"/>
      <c r="G39" s="13"/>
    </row>
    <row r="40" spans="3:10" x14ac:dyDescent="0.25">
      <c r="F40" s="4" t="s">
        <v>73</v>
      </c>
      <c r="G40" s="4" t="s">
        <v>74</v>
      </c>
      <c r="H40" s="4" t="s">
        <v>75</v>
      </c>
    </row>
    <row r="41" spans="3:10" x14ac:dyDescent="0.25">
      <c r="C41" s="6" t="s">
        <v>5</v>
      </c>
      <c r="D41" s="6"/>
      <c r="F41" s="7">
        <f>H41-G41</f>
        <v>4867225</v>
      </c>
      <c r="G41" s="15">
        <v>9815533</v>
      </c>
      <c r="H41" s="15">
        <v>14682758</v>
      </c>
    </row>
    <row r="42" spans="3:10" ht="15.75" thickBot="1" x14ac:dyDescent="0.3">
      <c r="C42" s="6" t="s">
        <v>8</v>
      </c>
      <c r="D42" s="6"/>
      <c r="F42" s="7">
        <f>H7</f>
        <v>416327</v>
      </c>
      <c r="G42" s="14"/>
      <c r="H42" s="14"/>
    </row>
    <row r="43" spans="3:10" x14ac:dyDescent="0.25">
      <c r="F43" s="12">
        <f>F42/F41</f>
        <v>8.5536830534853017E-2</v>
      </c>
      <c r="G43" s="47" t="s">
        <v>39</v>
      </c>
      <c r="H43" s="48"/>
      <c r="I43" s="10"/>
    </row>
    <row r="44" spans="3:10" x14ac:dyDescent="0.25">
      <c r="G44" s="49" t="s">
        <v>38</v>
      </c>
      <c r="H44" s="50"/>
    </row>
    <row r="45" spans="3:10" ht="15.75" thickBot="1" x14ac:dyDescent="0.3">
      <c r="G45" s="45">
        <f>F41-F42</f>
        <v>4450898</v>
      </c>
      <c r="H45" s="46"/>
    </row>
    <row r="46" spans="3:10" x14ac:dyDescent="0.25">
      <c r="C46" s="6" t="s">
        <v>5</v>
      </c>
      <c r="D46" s="6"/>
      <c r="F46" s="7">
        <f>F41</f>
        <v>4867225</v>
      </c>
      <c r="G46" s="20" t="s">
        <v>18</v>
      </c>
      <c r="H46" s="20" t="s">
        <v>18</v>
      </c>
    </row>
    <row r="47" spans="3:10" x14ac:dyDescent="0.25">
      <c r="C47" s="6" t="s">
        <v>9</v>
      </c>
      <c r="D47" s="6"/>
      <c r="G47" s="38" t="s">
        <v>47</v>
      </c>
    </row>
    <row r="48" spans="3:10" x14ac:dyDescent="0.25">
      <c r="C48" s="6" t="s">
        <v>10</v>
      </c>
      <c r="D48" s="6"/>
      <c r="F48" s="7">
        <f>H15</f>
        <v>4200</v>
      </c>
      <c r="G48" s="38" t="s">
        <v>45</v>
      </c>
    </row>
    <row r="49" spans="3:9" x14ac:dyDescent="0.25">
      <c r="F49" s="12">
        <f>F48/F46</f>
        <v>8.6291469985463995E-4</v>
      </c>
      <c r="G49" s="38" t="s">
        <v>48</v>
      </c>
    </row>
    <row r="50" spans="3:9" x14ac:dyDescent="0.25">
      <c r="G50" s="38" t="s">
        <v>46</v>
      </c>
    </row>
    <row r="51" spans="3:9" x14ac:dyDescent="0.25">
      <c r="C51" s="6" t="s">
        <v>5</v>
      </c>
      <c r="D51" s="6"/>
      <c r="F51" s="7">
        <f>F46</f>
        <v>4867225</v>
      </c>
    </row>
    <row r="52" spans="3:9" x14ac:dyDescent="0.25">
      <c r="C52" s="6" t="s">
        <v>7</v>
      </c>
      <c r="D52" s="6"/>
      <c r="G52" s="17" t="s">
        <v>76</v>
      </c>
      <c r="H52" s="2" t="s">
        <v>11</v>
      </c>
    </row>
    <row r="53" spans="3:9" x14ac:dyDescent="0.25">
      <c r="C53" s="6" t="s">
        <v>10</v>
      </c>
      <c r="D53" s="6"/>
      <c r="F53" s="7">
        <f>H23</f>
        <v>294</v>
      </c>
      <c r="G53" s="7">
        <v>2257</v>
      </c>
      <c r="H53" s="12">
        <f>F53/G53</f>
        <v>0.13026140894993354</v>
      </c>
    </row>
    <row r="54" spans="3:9" x14ac:dyDescent="0.25">
      <c r="F54" s="12">
        <f>F53/F51</f>
        <v>6.0404028989824795E-5</v>
      </c>
      <c r="G54" s="2" t="s">
        <v>12</v>
      </c>
    </row>
    <row r="56" spans="3:9" x14ac:dyDescent="0.25">
      <c r="C56" s="6" t="s">
        <v>5</v>
      </c>
      <c r="D56" s="6"/>
      <c r="F56" s="7">
        <f>F51</f>
        <v>4867225</v>
      </c>
      <c r="G56" s="44" t="s">
        <v>14</v>
      </c>
      <c r="H56" s="44"/>
      <c r="I56" s="44"/>
    </row>
    <row r="57" spans="3:9" x14ac:dyDescent="0.25">
      <c r="C57" s="6" t="s">
        <v>6</v>
      </c>
      <c r="D57" s="6"/>
      <c r="G57" s="16" t="s">
        <v>77</v>
      </c>
      <c r="H57" s="16" t="s">
        <v>78</v>
      </c>
      <c r="I57" s="18" t="s">
        <v>13</v>
      </c>
    </row>
    <row r="58" spans="3:9" x14ac:dyDescent="0.25">
      <c r="C58" s="6" t="s">
        <v>10</v>
      </c>
      <c r="D58" s="6"/>
      <c r="F58" s="7">
        <f>H31</f>
        <v>422</v>
      </c>
      <c r="G58" s="7">
        <v>117786</v>
      </c>
      <c r="H58" s="7">
        <v>122678</v>
      </c>
      <c r="I58" s="7">
        <f>H58-G58</f>
        <v>4892</v>
      </c>
    </row>
    <row r="59" spans="3:9" x14ac:dyDescent="0.25">
      <c r="F59" s="12">
        <f>F58/F56</f>
        <v>8.6702381747299541E-5</v>
      </c>
    </row>
    <row r="60" spans="3:9" x14ac:dyDescent="0.25">
      <c r="G60" s="1"/>
      <c r="H60" s="19" t="s">
        <v>28</v>
      </c>
    </row>
    <row r="61" spans="3:9" x14ac:dyDescent="0.25">
      <c r="G61" s="43" t="s">
        <v>16</v>
      </c>
      <c r="H61" s="43"/>
      <c r="I61" s="43"/>
    </row>
    <row r="62" spans="3:9" x14ac:dyDescent="0.25">
      <c r="H62" s="8">
        <f>I58-F58</f>
        <v>4470</v>
      </c>
    </row>
    <row r="63" spans="3:9" x14ac:dyDescent="0.25">
      <c r="H63" s="12">
        <f>H62/I58</f>
        <v>0.91373671300081771</v>
      </c>
    </row>
    <row r="66" spans="3:9" x14ac:dyDescent="0.25">
      <c r="C66" s="9" t="s">
        <v>79</v>
      </c>
      <c r="D66" s="9"/>
    </row>
    <row r="67" spans="3:9" x14ac:dyDescent="0.25">
      <c r="F67" s="23" t="s">
        <v>22</v>
      </c>
      <c r="G67" s="24" t="s">
        <v>23</v>
      </c>
      <c r="H67" s="24" t="s">
        <v>4</v>
      </c>
      <c r="I67" s="27" t="s">
        <v>23</v>
      </c>
    </row>
    <row r="68" spans="3:9" x14ac:dyDescent="0.25">
      <c r="E68" s="21" t="s">
        <v>20</v>
      </c>
      <c r="F68" s="20">
        <f>F41</f>
        <v>4867225</v>
      </c>
      <c r="G68" s="5"/>
      <c r="H68" s="5"/>
      <c r="I68" s="25"/>
    </row>
    <row r="69" spans="3:9" x14ac:dyDescent="0.25">
      <c r="E69" s="21" t="s">
        <v>21</v>
      </c>
      <c r="F69" s="20">
        <f>F42</f>
        <v>416327</v>
      </c>
      <c r="G69" s="22">
        <f>F69/F68</f>
        <v>8.5536830534853017E-2</v>
      </c>
      <c r="H69" s="14">
        <f>H9+H10</f>
        <v>245264</v>
      </c>
      <c r="I69" s="26">
        <f>H69/F69</f>
        <v>0.5891138456069388</v>
      </c>
    </row>
    <row r="70" spans="3:9" x14ac:dyDescent="0.25">
      <c r="E70" s="21" t="s">
        <v>41</v>
      </c>
      <c r="F70" s="20">
        <f>F68-F69</f>
        <v>4450898</v>
      </c>
      <c r="G70" s="22">
        <f>F70/F68</f>
        <v>0.91446316946514694</v>
      </c>
      <c r="H70" s="14"/>
      <c r="I70" s="26" t="s">
        <v>18</v>
      </c>
    </row>
    <row r="71" spans="3:9" x14ac:dyDescent="0.25">
      <c r="F71" s="20"/>
      <c r="G71" s="22"/>
      <c r="H71" s="14"/>
      <c r="I71" s="26" t="s">
        <v>18</v>
      </c>
    </row>
    <row r="72" spans="3:9" x14ac:dyDescent="0.25">
      <c r="E72" s="21" t="s">
        <v>24</v>
      </c>
      <c r="F72" s="20">
        <f>F48</f>
        <v>4200</v>
      </c>
      <c r="G72" s="22">
        <f>F72/F68</f>
        <v>8.6291469985463995E-4</v>
      </c>
      <c r="H72" s="14">
        <f>H17+H18</f>
        <v>2014</v>
      </c>
      <c r="I72" s="26">
        <f t="shared" ref="I72:I74" si="13">H72/F72</f>
        <v>0.47952380952380952</v>
      </c>
    </row>
    <row r="73" spans="3:9" x14ac:dyDescent="0.25">
      <c r="E73" s="21" t="s">
        <v>25</v>
      </c>
      <c r="F73" s="20">
        <f>F53</f>
        <v>294</v>
      </c>
      <c r="G73" s="22">
        <f>F73/F68</f>
        <v>6.0404028989824795E-5</v>
      </c>
      <c r="H73" s="14">
        <f>H25+H26</f>
        <v>102</v>
      </c>
      <c r="I73" s="26">
        <f t="shared" si="13"/>
        <v>0.34693877551020408</v>
      </c>
    </row>
    <row r="74" spans="3:9" x14ac:dyDescent="0.25">
      <c r="E74" s="21" t="s">
        <v>26</v>
      </c>
      <c r="F74" s="20">
        <f>F58</f>
        <v>422</v>
      </c>
      <c r="G74" s="22">
        <f>F74/F68</f>
        <v>8.6702381747299541E-5</v>
      </c>
      <c r="H74" s="14">
        <f>H33+H34</f>
        <v>173</v>
      </c>
      <c r="I74" s="26">
        <f t="shared" si="13"/>
        <v>0.4099526066350711</v>
      </c>
    </row>
    <row r="75" spans="3:9" x14ac:dyDescent="0.25">
      <c r="E75" s="21"/>
      <c r="F75" s="20"/>
      <c r="G75" s="22"/>
      <c r="H75" s="14"/>
      <c r="I75" s="26"/>
    </row>
    <row r="76" spans="3:9" x14ac:dyDescent="0.25">
      <c r="E76" s="21" t="s">
        <v>40</v>
      </c>
      <c r="F76" s="20">
        <f>F69</f>
        <v>416327</v>
      </c>
      <c r="G76" s="22"/>
      <c r="H76" s="14"/>
      <c r="I76" s="26"/>
    </row>
    <row r="77" spans="3:9" x14ac:dyDescent="0.25">
      <c r="D77" t="s">
        <v>18</v>
      </c>
      <c r="E77" s="21" t="s">
        <v>18</v>
      </c>
      <c r="F77" s="20" t="s">
        <v>18</v>
      </c>
      <c r="G77" s="22"/>
      <c r="H77" s="14"/>
      <c r="I77" s="26"/>
    </row>
    <row r="78" spans="3:9" x14ac:dyDescent="0.25">
      <c r="D78" t="s">
        <v>18</v>
      </c>
      <c r="E78" s="21" t="s">
        <v>18</v>
      </c>
      <c r="F78" s="36" t="s">
        <v>18</v>
      </c>
      <c r="G78" s="26" t="s">
        <v>18</v>
      </c>
      <c r="H78" s="14"/>
      <c r="I78" s="26"/>
    </row>
    <row r="79" spans="3:9" x14ac:dyDescent="0.25">
      <c r="C79" s="1" t="s">
        <v>17</v>
      </c>
    </row>
    <row r="82" spans="3:8" ht="18.75" x14ac:dyDescent="0.3">
      <c r="C82" s="37" t="s">
        <v>60</v>
      </c>
      <c r="F82" s="21"/>
    </row>
    <row r="84" spans="3:8" x14ac:dyDescent="0.25">
      <c r="D84" s="9"/>
    </row>
    <row r="85" spans="3:8" x14ac:dyDescent="0.25">
      <c r="C85" s="2"/>
      <c r="D85" s="4"/>
      <c r="E85" s="4"/>
      <c r="F85" s="4"/>
      <c r="G85" s="4"/>
      <c r="H85" s="5"/>
    </row>
    <row r="86" spans="3:8" x14ac:dyDescent="0.25">
      <c r="C86" s="2"/>
      <c r="D86" s="4"/>
    </row>
    <row r="87" spans="3:8" x14ac:dyDescent="0.25">
      <c r="C87" s="2"/>
      <c r="D87" s="28"/>
      <c r="E87" s="7"/>
      <c r="F87" s="7"/>
      <c r="G87" s="7"/>
      <c r="H87" s="8"/>
    </row>
    <row r="88" spans="3:8" x14ac:dyDescent="0.25">
      <c r="C88" s="2" t="s">
        <v>44</v>
      </c>
      <c r="D88" s="28"/>
      <c r="E88" s="7"/>
      <c r="F88" s="7"/>
      <c r="G88" s="7"/>
      <c r="H88" s="7"/>
    </row>
    <row r="89" spans="3:8" x14ac:dyDescent="0.25">
      <c r="D89" s="28"/>
      <c r="E89" s="7"/>
      <c r="F89" s="7"/>
      <c r="G89" s="7"/>
      <c r="H89" s="7"/>
    </row>
    <row r="90" spans="3:8" x14ac:dyDescent="0.25">
      <c r="C90" t="s">
        <v>61</v>
      </c>
      <c r="D90" s="28"/>
      <c r="E90" s="7"/>
      <c r="F90" s="7"/>
      <c r="G90" s="7"/>
      <c r="H90" s="7"/>
    </row>
    <row r="91" spans="3:8" x14ac:dyDescent="0.25">
      <c r="C91" t="s">
        <v>62</v>
      </c>
      <c r="D91" s="28"/>
      <c r="E91" s="7"/>
      <c r="F91" s="7"/>
      <c r="G91" s="7"/>
      <c r="H91" s="7"/>
    </row>
    <row r="92" spans="3:8" x14ac:dyDescent="0.25">
      <c r="C92" t="s">
        <v>64</v>
      </c>
      <c r="D92" s="28"/>
      <c r="E92" s="7"/>
      <c r="F92" s="7"/>
      <c r="G92" s="7"/>
      <c r="H92" s="7"/>
    </row>
    <row r="93" spans="3:8" x14ac:dyDescent="0.25">
      <c r="D93" s="28"/>
      <c r="E93" s="7"/>
      <c r="F93" s="7"/>
      <c r="G93" s="7"/>
      <c r="H93" s="7"/>
    </row>
    <row r="94" spans="3:8" ht="21" x14ac:dyDescent="0.35">
      <c r="C94" s="42" t="s">
        <v>65</v>
      </c>
      <c r="D94" s="28"/>
      <c r="E94" s="7"/>
      <c r="F94" s="7"/>
      <c r="G94" s="7"/>
      <c r="H94" s="7"/>
    </row>
    <row r="95" spans="3:8" ht="6.75" customHeight="1" x14ac:dyDescent="0.25">
      <c r="D95" s="28"/>
      <c r="E95" s="7"/>
      <c r="F95" s="7"/>
      <c r="G95" s="7"/>
      <c r="H95" s="7"/>
    </row>
    <row r="96" spans="3:8" x14ac:dyDescent="0.25">
      <c r="C96" s="41" t="s">
        <v>63</v>
      </c>
      <c r="D96" s="28"/>
      <c r="E96" s="7"/>
      <c r="F96" s="7"/>
      <c r="G96" s="7"/>
      <c r="H96" s="7"/>
    </row>
    <row r="97" spans="3:8" x14ac:dyDescent="0.25">
      <c r="D97" s="28"/>
      <c r="E97" s="7"/>
      <c r="F97" s="7"/>
      <c r="G97" s="7"/>
      <c r="H97" s="7"/>
    </row>
    <row r="98" spans="3:8" x14ac:dyDescent="0.25">
      <c r="D98" s="28"/>
      <c r="E98" s="7"/>
      <c r="F98" s="7"/>
      <c r="G98" s="7"/>
      <c r="H98" s="7"/>
    </row>
    <row r="99" spans="3:8" ht="21" x14ac:dyDescent="0.25">
      <c r="C99" s="32" t="s">
        <v>49</v>
      </c>
      <c r="D99" s="28"/>
      <c r="E99" s="7"/>
      <c r="F99" s="7"/>
      <c r="G99" s="7"/>
      <c r="H99" s="7"/>
    </row>
    <row r="100" spans="3:8" x14ac:dyDescent="0.25">
      <c r="D100" s="28"/>
      <c r="E100" s="7"/>
      <c r="F100" s="7"/>
      <c r="G100" s="7"/>
      <c r="H100" s="7"/>
    </row>
    <row r="101" spans="3:8" x14ac:dyDescent="0.25">
      <c r="C101" s="40" t="s">
        <v>50</v>
      </c>
      <c r="D101" s="28"/>
      <c r="E101" s="7"/>
      <c r="F101" s="7"/>
      <c r="G101" s="7"/>
      <c r="H101" s="7"/>
    </row>
    <row r="102" spans="3:8" x14ac:dyDescent="0.25">
      <c r="D102" s="11"/>
      <c r="E102" s="11"/>
      <c r="F102" s="11"/>
      <c r="G102" s="11"/>
      <c r="H102" s="11"/>
    </row>
    <row r="103" spans="3:8" x14ac:dyDescent="0.25">
      <c r="D103" s="34"/>
      <c r="E103" s="34"/>
      <c r="F103" s="34"/>
      <c r="G103" s="34"/>
      <c r="H103" s="34"/>
    </row>
    <row r="104" spans="3:8" x14ac:dyDescent="0.25">
      <c r="D104" s="30"/>
    </row>
    <row r="105" spans="3:8" x14ac:dyDescent="0.25">
      <c r="D105" s="4"/>
      <c r="H105" s="9"/>
    </row>
    <row r="106" spans="3:8" x14ac:dyDescent="0.25">
      <c r="D106" s="28"/>
      <c r="E106" s="7"/>
      <c r="F106" s="7"/>
      <c r="G106" s="7"/>
      <c r="H106" s="8"/>
    </row>
    <row r="107" spans="3:8" x14ac:dyDescent="0.25">
      <c r="D107" s="28"/>
      <c r="E107" s="7"/>
      <c r="F107" s="7"/>
      <c r="G107" s="7"/>
      <c r="H107" s="7"/>
    </row>
    <row r="108" spans="3:8" x14ac:dyDescent="0.25">
      <c r="D108" s="28"/>
      <c r="E108" s="7"/>
      <c r="F108" s="7"/>
      <c r="G108" s="7"/>
      <c r="H108" s="7"/>
    </row>
    <row r="109" spans="3:8" x14ac:dyDescent="0.25">
      <c r="D109" s="28"/>
      <c r="E109" s="7"/>
      <c r="F109" s="7"/>
      <c r="G109" s="7"/>
      <c r="H109" s="7"/>
    </row>
    <row r="110" spans="3:8" x14ac:dyDescent="0.25">
      <c r="D110" s="29"/>
      <c r="E110" s="11"/>
      <c r="F110" s="11"/>
      <c r="G110" s="11"/>
      <c r="H110" s="11"/>
    </row>
    <row r="111" spans="3:8" x14ac:dyDescent="0.25">
      <c r="D111" s="35"/>
      <c r="E111" s="35"/>
      <c r="F111" s="35"/>
      <c r="G111" s="35"/>
      <c r="H111" s="35"/>
    </row>
    <row r="112" spans="3:8" x14ac:dyDescent="0.25">
      <c r="D112" s="30"/>
    </row>
    <row r="113" spans="4:9" x14ac:dyDescent="0.25">
      <c r="D113" s="31"/>
      <c r="H113" s="9"/>
    </row>
    <row r="114" spans="4:9" x14ac:dyDescent="0.25">
      <c r="D114" s="28"/>
      <c r="E114" s="7"/>
      <c r="F114" s="7"/>
      <c r="G114" s="7"/>
      <c r="H114" s="8"/>
    </row>
    <row r="115" spans="4:9" x14ac:dyDescent="0.25">
      <c r="D115" s="28"/>
      <c r="E115" s="7"/>
      <c r="F115" s="7"/>
      <c r="G115" s="7"/>
      <c r="H115" s="7"/>
    </row>
    <row r="116" spans="4:9" x14ac:dyDescent="0.25">
      <c r="D116" s="28"/>
      <c r="E116" s="7"/>
      <c r="F116" s="7"/>
      <c r="G116" s="7"/>
      <c r="H116" s="7"/>
    </row>
    <row r="117" spans="4:9" x14ac:dyDescent="0.25">
      <c r="D117" s="28"/>
      <c r="E117" s="7"/>
      <c r="F117" s="7"/>
      <c r="G117" s="7"/>
      <c r="H117" s="7"/>
    </row>
    <row r="118" spans="4:9" x14ac:dyDescent="0.25">
      <c r="D118" s="11"/>
      <c r="E118" s="11"/>
      <c r="F118" s="11"/>
      <c r="G118" s="11"/>
      <c r="H118" s="11"/>
    </row>
    <row r="119" spans="4:9" x14ac:dyDescent="0.25">
      <c r="D119" s="35"/>
      <c r="E119" s="35"/>
      <c r="F119" s="35"/>
      <c r="G119" s="35"/>
      <c r="H119" s="35"/>
    </row>
    <row r="120" spans="4:9" x14ac:dyDescent="0.25">
      <c r="D120" s="30"/>
    </row>
    <row r="121" spans="4:9" x14ac:dyDescent="0.25">
      <c r="D121" s="31"/>
      <c r="H121" s="9"/>
    </row>
    <row r="122" spans="4:9" x14ac:dyDescent="0.25">
      <c r="D122" s="28"/>
      <c r="E122" s="7"/>
      <c r="F122" s="7"/>
      <c r="G122" s="7"/>
      <c r="H122" s="8"/>
    </row>
    <row r="123" spans="4:9" x14ac:dyDescent="0.25">
      <c r="D123" s="28"/>
      <c r="E123" s="7"/>
      <c r="F123" s="7"/>
      <c r="G123" s="7"/>
      <c r="H123" s="7"/>
      <c r="I123" s="1"/>
    </row>
    <row r="124" spans="4:9" x14ac:dyDescent="0.25">
      <c r="D124" s="28"/>
      <c r="E124" s="7"/>
      <c r="F124" s="7"/>
      <c r="G124" s="7"/>
      <c r="H124" s="7"/>
    </row>
    <row r="125" spans="4:9" x14ac:dyDescent="0.25">
      <c r="D125" s="28"/>
      <c r="E125" s="7"/>
      <c r="F125" s="7"/>
      <c r="G125" s="7"/>
      <c r="H125" s="7"/>
    </row>
    <row r="126" spans="4:9" x14ac:dyDescent="0.25">
      <c r="D126" s="11"/>
      <c r="E126" s="11"/>
      <c r="F126" s="11"/>
      <c r="G126" s="11"/>
      <c r="H126" s="11"/>
    </row>
    <row r="127" spans="4:9" x14ac:dyDescent="0.25">
      <c r="D127" s="34"/>
      <c r="E127" s="34"/>
      <c r="F127" s="34"/>
      <c r="G127" s="34"/>
      <c r="H127" s="34"/>
    </row>
    <row r="146" spans="3:3" x14ac:dyDescent="0.25">
      <c r="C146" s="9" t="s">
        <v>52</v>
      </c>
    </row>
    <row r="147" spans="3:3" x14ac:dyDescent="0.25">
      <c r="C147" t="s">
        <v>53</v>
      </c>
    </row>
    <row r="148" spans="3:3" x14ac:dyDescent="0.25">
      <c r="C148" t="s">
        <v>54</v>
      </c>
    </row>
    <row r="149" spans="3:3" x14ac:dyDescent="0.25">
      <c r="C149" t="s">
        <v>55</v>
      </c>
    </row>
    <row r="150" spans="3:3" x14ac:dyDescent="0.25">
      <c r="C150" t="s">
        <v>56</v>
      </c>
    </row>
    <row r="151" spans="3:3" x14ac:dyDescent="0.25">
      <c r="C151" t="s">
        <v>57</v>
      </c>
    </row>
    <row r="152" spans="3:3" x14ac:dyDescent="0.25">
      <c r="C152" t="s">
        <v>58</v>
      </c>
    </row>
    <row r="153" spans="3:3" x14ac:dyDescent="0.25">
      <c r="C153" t="s">
        <v>59</v>
      </c>
    </row>
    <row r="155" spans="3:3" x14ac:dyDescent="0.25">
      <c r="C155" s="9" t="s">
        <v>51</v>
      </c>
    </row>
    <row r="174" spans="3:3" x14ac:dyDescent="0.25">
      <c r="C174" s="33" t="s">
        <v>30</v>
      </c>
    </row>
    <row r="199" spans="3:6" x14ac:dyDescent="0.25">
      <c r="C199" s="51"/>
      <c r="D199" s="51"/>
    </row>
    <row r="200" spans="3:6" x14ac:dyDescent="0.25">
      <c r="C200" s="52" t="s">
        <v>81</v>
      </c>
      <c r="D200" s="52"/>
    </row>
    <row r="201" spans="3:6" x14ac:dyDescent="0.25">
      <c r="C201" s="52" t="s">
        <v>82</v>
      </c>
      <c r="D201" s="52"/>
    </row>
    <row r="203" spans="3:6" x14ac:dyDescent="0.25">
      <c r="C203" s="53" t="s">
        <v>83</v>
      </c>
      <c r="D203" s="53"/>
      <c r="E203" s="53"/>
      <c r="F203" s="53"/>
    </row>
    <row r="204" spans="3:6" x14ac:dyDescent="0.25">
      <c r="C204" s="53" t="s">
        <v>84</v>
      </c>
      <c r="D204" s="53"/>
    </row>
    <row r="208" spans="3:6" x14ac:dyDescent="0.25">
      <c r="C208" s="1"/>
    </row>
  </sheetData>
  <mergeCells count="10">
    <mergeCell ref="C200:D200"/>
    <mergeCell ref="C201:D201"/>
    <mergeCell ref="C203:D203"/>
    <mergeCell ref="E203:F203"/>
    <mergeCell ref="C204:D204"/>
    <mergeCell ref="G61:I61"/>
    <mergeCell ref="G56:I56"/>
    <mergeCell ref="G45:H45"/>
    <mergeCell ref="G43:H43"/>
    <mergeCell ref="G44:H44"/>
  </mergeCells>
  <hyperlinks>
    <hyperlink ref="C174" r:id="rId1" display="https://experience.arcgis.com/experience/478220a4c454480e823b17327b2bf1d4/page/Bundesl%C3%A4nder/" xr:uid="{A83E171A-5865-419E-B934-E9A3B35D8352}"/>
    <hyperlink ref="C101" r:id="rId2" display="https://experience.arcgis.com/experience/478220a4c454480e823b17327b2bf1d4/page/Bundesl%C3%A4nder/" xr:uid="{2DEFF1D5-1BE6-4C9F-8DFC-C979180EE962}"/>
    <hyperlink ref="C96" r:id="rId3" xr:uid="{4BBF9AD3-5339-47D8-8526-6288200761DD}"/>
    <hyperlink ref="C200" r:id="rId4" display="https://www.mediagnose.de/wp-content/uploads/2020/04/sonderauswertung-sterbefaelle_MEDIAGNOSE_KW_7_0203022022.xlsx" xr:uid="{95965130-8580-42D9-9D33-B6B8D3EDD236}"/>
    <hyperlink ref="C201" r:id="rId5" display="https://www.mediagnose.de/wp-content/uploads/2020/04/sonderauswertung-sterbefaelle_KW_7_2022_02032022.xlsx" xr:uid="{071E7A5A-EE49-4B9B-8C62-CE027A7DAAEC}"/>
  </hyperlinks>
  <pageMargins left="0.70866141732283472" right="0.70866141732283472" top="0.78740157480314965" bottom="0.78740157480314965" header="0.31496062992125984" footer="0.31496062992125984"/>
  <pageSetup paperSize="9" scale="43"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2021-11-26T06:39:06Z</cp:lastPrinted>
  <dcterms:created xsi:type="dcterms:W3CDTF">2021-11-19T08:25:41Z</dcterms:created>
  <dcterms:modified xsi:type="dcterms:W3CDTF">2022-03-04T09:29:20Z</dcterms:modified>
</cp:coreProperties>
</file>