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13_ncr:1_{FDFA6782-59BE-43FB-89F5-5F57A2BB6899}" xr6:coauthVersionLast="45" xr6:coauthVersionMax="45" xr10:uidLastSave="{00000000-0000-0000-0000-000000000000}"/>
  <bookViews>
    <workbookView xWindow="-120" yWindow="-120" windowWidth="24240" windowHeight="13140" xr2:uid="{A6A26921-7B91-4568-84D9-4FE8A0A49C41}"/>
  </bookViews>
  <sheets>
    <sheet name="Mikroanalyse AC Städteregion" sheetId="1" r:id="rId1"/>
    <sheet name="Reproduktionszahl D &amp; AC" sheetId="3" r:id="rId2"/>
    <sheet name="Tabelle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88" i="1" l="1"/>
  <c r="R48" i="3"/>
  <c r="R47" i="3"/>
  <c r="R46" i="3"/>
  <c r="R45" i="3"/>
  <c r="R44" i="3"/>
  <c r="R43" i="3"/>
  <c r="R42" i="3"/>
  <c r="R41" i="3"/>
  <c r="AB131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39" i="1"/>
  <c r="G25" i="1"/>
  <c r="H68" i="1"/>
  <c r="J68" i="1"/>
  <c r="I68" i="1"/>
  <c r="R11" i="3" l="1"/>
  <c r="R14" i="3"/>
  <c r="R13" i="3"/>
  <c r="R12" i="3"/>
  <c r="R10" i="3"/>
  <c r="R9" i="3"/>
  <c r="R8" i="3"/>
  <c r="R7" i="3"/>
  <c r="AB130" i="1" l="1"/>
  <c r="H67" i="1"/>
  <c r="J67" i="1"/>
  <c r="I67" i="1"/>
  <c r="AB129" i="1" l="1"/>
  <c r="H66" i="1"/>
  <c r="J66" i="1"/>
  <c r="I66" i="1"/>
  <c r="AB128" i="1" l="1"/>
  <c r="H65" i="1"/>
  <c r="J65" i="1"/>
  <c r="I65" i="1"/>
  <c r="AB127" i="1" l="1"/>
  <c r="I64" i="1"/>
  <c r="H64" i="1"/>
  <c r="J64" i="1"/>
  <c r="AB126" i="1" l="1"/>
  <c r="H63" i="1"/>
  <c r="J63" i="1"/>
  <c r="I63" i="1"/>
  <c r="AB90" i="1" l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89" i="1"/>
  <c r="H62" i="1"/>
  <c r="J62" i="1"/>
  <c r="I62" i="1"/>
  <c r="H61" i="1" l="1"/>
  <c r="J61" i="1"/>
  <c r="I61" i="1"/>
  <c r="J60" i="1" l="1"/>
  <c r="I60" i="1"/>
  <c r="H60" i="1"/>
  <c r="J59" i="1" l="1"/>
  <c r="I59" i="1"/>
  <c r="H59" i="1"/>
  <c r="J58" i="1" l="1"/>
  <c r="I58" i="1"/>
  <c r="H58" i="1"/>
  <c r="J57" i="1" l="1"/>
  <c r="I57" i="1"/>
  <c r="H57" i="1"/>
  <c r="H56" i="1" l="1"/>
  <c r="J56" i="1"/>
  <c r="I56" i="1"/>
  <c r="I55" i="1" l="1"/>
  <c r="H55" i="1"/>
  <c r="J55" i="1"/>
  <c r="H53" i="1" l="1"/>
  <c r="H54" i="1"/>
  <c r="D56" i="2"/>
  <c r="J56" i="2" s="1"/>
  <c r="E56" i="2"/>
  <c r="F56" i="2"/>
  <c r="L56" i="2" s="1"/>
  <c r="M56" i="2"/>
  <c r="D57" i="2"/>
  <c r="E57" i="2"/>
  <c r="F57" i="2"/>
  <c r="L57" i="2" s="1"/>
  <c r="M57" i="2"/>
  <c r="D58" i="2"/>
  <c r="J58" i="2" s="1"/>
  <c r="E58" i="2"/>
  <c r="F58" i="2"/>
  <c r="L58" i="2" s="1"/>
  <c r="M58" i="2"/>
  <c r="D59" i="2"/>
  <c r="J59" i="2" s="1"/>
  <c r="E59" i="2"/>
  <c r="F59" i="2"/>
  <c r="L59" i="2" s="1"/>
  <c r="M59" i="2"/>
  <c r="D60" i="2"/>
  <c r="E60" i="2"/>
  <c r="F60" i="2"/>
  <c r="L60" i="2" s="1"/>
  <c r="M60" i="2"/>
  <c r="D61" i="2"/>
  <c r="E61" i="2"/>
  <c r="F61" i="2"/>
  <c r="L61" i="2" s="1"/>
  <c r="M61" i="2"/>
  <c r="D62" i="2"/>
  <c r="J62" i="2" s="1"/>
  <c r="E62" i="2"/>
  <c r="F62" i="2"/>
  <c r="L62" i="2" s="1"/>
  <c r="M62" i="2"/>
  <c r="D63" i="2"/>
  <c r="J63" i="2" s="1"/>
  <c r="E63" i="2"/>
  <c r="F63" i="2"/>
  <c r="L63" i="2" s="1"/>
  <c r="M63" i="2"/>
  <c r="D64" i="2"/>
  <c r="F64" i="2"/>
  <c r="L64" i="2" s="1"/>
  <c r="M64" i="2"/>
  <c r="D65" i="2"/>
  <c r="E65" i="2"/>
  <c r="F65" i="2"/>
  <c r="L65" i="2" s="1"/>
  <c r="M65" i="2"/>
  <c r="D66" i="2"/>
  <c r="J66" i="2" s="1"/>
  <c r="E66" i="2"/>
  <c r="F66" i="2"/>
  <c r="L66" i="2" s="1"/>
  <c r="M66" i="2"/>
  <c r="D67" i="2"/>
  <c r="J67" i="2" s="1"/>
  <c r="E67" i="2"/>
  <c r="F67" i="2"/>
  <c r="L67" i="2" s="1"/>
  <c r="M67" i="2"/>
  <c r="D68" i="2"/>
  <c r="J68" i="2" s="1"/>
  <c r="E68" i="2"/>
  <c r="F68" i="2"/>
  <c r="L68" i="2" s="1"/>
  <c r="M68" i="2"/>
  <c r="D69" i="2"/>
  <c r="E69" i="2"/>
  <c r="F69" i="2"/>
  <c r="L69" i="2" s="1"/>
  <c r="M69" i="2"/>
  <c r="D70" i="2"/>
  <c r="J70" i="2" s="1"/>
  <c r="E70" i="2"/>
  <c r="F70" i="2"/>
  <c r="L70" i="2" s="1"/>
  <c r="M70" i="2"/>
  <c r="D71" i="2"/>
  <c r="J71" i="2" s="1"/>
  <c r="E71" i="2"/>
  <c r="F71" i="2"/>
  <c r="L71" i="2" s="1"/>
  <c r="M71" i="2"/>
  <c r="M55" i="2"/>
  <c r="E55" i="2"/>
  <c r="F55" i="2"/>
  <c r="L55" i="2" s="1"/>
  <c r="D55" i="2"/>
  <c r="J55" i="2" s="1"/>
  <c r="H23" i="2"/>
  <c r="H48" i="2"/>
  <c r="H52" i="2"/>
  <c r="K18" i="2"/>
  <c r="L54" i="2"/>
  <c r="J54" i="2"/>
  <c r="G54" i="2"/>
  <c r="K54" i="2" s="1"/>
  <c r="L53" i="2"/>
  <c r="J53" i="2"/>
  <c r="G53" i="2"/>
  <c r="K53" i="2" s="1"/>
  <c r="L52" i="2"/>
  <c r="J52" i="2"/>
  <c r="G52" i="2"/>
  <c r="K52" i="2" s="1"/>
  <c r="L51" i="2"/>
  <c r="J51" i="2"/>
  <c r="G51" i="2"/>
  <c r="K51" i="2" s="1"/>
  <c r="L50" i="2"/>
  <c r="J50" i="2"/>
  <c r="G50" i="2"/>
  <c r="K50" i="2" s="1"/>
  <c r="L49" i="2"/>
  <c r="J49" i="2"/>
  <c r="G49" i="2"/>
  <c r="K49" i="2" s="1"/>
  <c r="L48" i="2"/>
  <c r="J48" i="2"/>
  <c r="G48" i="2"/>
  <c r="K48" i="2" s="1"/>
  <c r="L47" i="2"/>
  <c r="J47" i="2"/>
  <c r="G47" i="2"/>
  <c r="K47" i="2" s="1"/>
  <c r="L46" i="2"/>
  <c r="J46" i="2"/>
  <c r="G46" i="2"/>
  <c r="K46" i="2" s="1"/>
  <c r="L45" i="2"/>
  <c r="J45" i="2"/>
  <c r="G45" i="2"/>
  <c r="K45" i="2" s="1"/>
  <c r="L44" i="2"/>
  <c r="J44" i="2"/>
  <c r="G44" i="2"/>
  <c r="K44" i="2" s="1"/>
  <c r="L43" i="2"/>
  <c r="J43" i="2"/>
  <c r="G43" i="2"/>
  <c r="K43" i="2" s="1"/>
  <c r="L42" i="2"/>
  <c r="J42" i="2"/>
  <c r="G42" i="2"/>
  <c r="K42" i="2" s="1"/>
  <c r="L41" i="2"/>
  <c r="J41" i="2"/>
  <c r="G41" i="2"/>
  <c r="K41" i="2" s="1"/>
  <c r="L40" i="2"/>
  <c r="J40" i="2"/>
  <c r="G40" i="2"/>
  <c r="K40" i="2" s="1"/>
  <c r="L39" i="2"/>
  <c r="J39" i="2"/>
  <c r="G39" i="2"/>
  <c r="K39" i="2" s="1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G25" i="2"/>
  <c r="H25" i="2" s="1"/>
  <c r="L24" i="2"/>
  <c r="J24" i="2"/>
  <c r="G24" i="2"/>
  <c r="H24" i="2" s="1"/>
  <c r="L23" i="2"/>
  <c r="J23" i="2"/>
  <c r="G23" i="2"/>
  <c r="K23" i="2" s="1"/>
  <c r="L22" i="2"/>
  <c r="J22" i="2"/>
  <c r="G22" i="2"/>
  <c r="H22" i="2" s="1"/>
  <c r="L21" i="2"/>
  <c r="J21" i="2"/>
  <c r="G21" i="2"/>
  <c r="H21" i="2" s="1"/>
  <c r="L20" i="2"/>
  <c r="J20" i="2"/>
  <c r="G20" i="2"/>
  <c r="H20" i="2" s="1"/>
  <c r="L19" i="2"/>
  <c r="J19" i="2"/>
  <c r="G19" i="2"/>
  <c r="K19" i="2" s="1"/>
  <c r="L18" i="2"/>
  <c r="J18" i="2"/>
  <c r="G18" i="2"/>
  <c r="H18" i="2" s="1"/>
  <c r="L17" i="2"/>
  <c r="K17" i="2"/>
  <c r="J17" i="2"/>
  <c r="G17" i="2"/>
  <c r="H17" i="2" s="1"/>
  <c r="L16" i="2"/>
  <c r="K16" i="2"/>
  <c r="J16" i="2"/>
  <c r="G16" i="2"/>
  <c r="H16" i="2" s="1"/>
  <c r="L15" i="2"/>
  <c r="K15" i="2"/>
  <c r="J15" i="2"/>
  <c r="G15" i="2"/>
  <c r="H15" i="2" s="1"/>
  <c r="L14" i="2"/>
  <c r="K14" i="2"/>
  <c r="J14" i="2"/>
  <c r="G14" i="2"/>
  <c r="H14" i="2" s="1"/>
  <c r="L13" i="2"/>
  <c r="K13" i="2"/>
  <c r="J13" i="2"/>
  <c r="G13" i="2"/>
  <c r="H13" i="2" s="1"/>
  <c r="L12" i="2"/>
  <c r="K12" i="2"/>
  <c r="J12" i="2"/>
  <c r="G12" i="2"/>
  <c r="H12" i="2" s="1"/>
  <c r="L11" i="2"/>
  <c r="K11" i="2"/>
  <c r="J11" i="2"/>
  <c r="G11" i="2"/>
  <c r="H11" i="2" s="1"/>
  <c r="L10" i="2"/>
  <c r="K10" i="2"/>
  <c r="J10" i="2"/>
  <c r="G10" i="2"/>
  <c r="L9" i="2"/>
  <c r="K9" i="2"/>
  <c r="J9" i="2"/>
  <c r="G9" i="2"/>
  <c r="L8" i="2"/>
  <c r="K8" i="2"/>
  <c r="J8" i="2"/>
  <c r="G8" i="2"/>
  <c r="L7" i="2"/>
  <c r="K7" i="2"/>
  <c r="J7" i="2"/>
  <c r="G7" i="2"/>
  <c r="L6" i="2"/>
  <c r="K6" i="2"/>
  <c r="J6" i="2"/>
  <c r="G6" i="2"/>
  <c r="G66" i="2" l="1"/>
  <c r="H66" i="2" s="1"/>
  <c r="G60" i="2"/>
  <c r="H60" i="2" s="1"/>
  <c r="J60" i="2"/>
  <c r="G56" i="2"/>
  <c r="H56" i="2" s="1"/>
  <c r="H19" i="2"/>
  <c r="H44" i="2"/>
  <c r="G69" i="2"/>
  <c r="G64" i="2"/>
  <c r="H64" i="2" s="1"/>
  <c r="K20" i="2"/>
  <c r="K21" i="2"/>
  <c r="K22" i="2"/>
  <c r="K24" i="2"/>
  <c r="K25" i="2"/>
  <c r="H40" i="2"/>
  <c r="G68" i="2"/>
  <c r="H68" i="2" s="1"/>
  <c r="J64" i="2"/>
  <c r="G61" i="2"/>
  <c r="K61" i="2" s="1"/>
  <c r="G58" i="2"/>
  <c r="K58" i="2" s="1"/>
  <c r="G70" i="2"/>
  <c r="H70" i="2" s="1"/>
  <c r="G57" i="2"/>
  <c r="H57" i="2" s="1"/>
  <c r="G65" i="2"/>
  <c r="H65" i="2" s="1"/>
  <c r="G62" i="2"/>
  <c r="K62" i="2" s="1"/>
  <c r="H69" i="2"/>
  <c r="K69" i="2"/>
  <c r="K66" i="2"/>
  <c r="K70" i="2"/>
  <c r="G71" i="2"/>
  <c r="J69" i="2"/>
  <c r="G67" i="2"/>
  <c r="J65" i="2"/>
  <c r="G63" i="2"/>
  <c r="H63" i="2" s="1"/>
  <c r="J61" i="2"/>
  <c r="G59" i="2"/>
  <c r="J57" i="2"/>
  <c r="H51" i="2"/>
  <c r="H47" i="2"/>
  <c r="H43" i="2"/>
  <c r="H39" i="2"/>
  <c r="H54" i="2"/>
  <c r="H50" i="2"/>
  <c r="H46" i="2"/>
  <c r="H42" i="2"/>
  <c r="H53" i="2"/>
  <c r="H49" i="2"/>
  <c r="H45" i="2"/>
  <c r="H41" i="2"/>
  <c r="G55" i="2"/>
  <c r="H55" i="2" s="1"/>
  <c r="J54" i="1"/>
  <c r="I54" i="1"/>
  <c r="H62" i="2" l="1"/>
  <c r="K56" i="2"/>
  <c r="H58" i="2"/>
  <c r="K60" i="2"/>
  <c r="K65" i="2"/>
  <c r="H61" i="2"/>
  <c r="K64" i="2"/>
  <c r="K57" i="2"/>
  <c r="K68" i="2"/>
  <c r="K67" i="2"/>
  <c r="H67" i="2"/>
  <c r="K63" i="2"/>
  <c r="H59" i="2"/>
  <c r="K59" i="2"/>
  <c r="H71" i="2"/>
  <c r="K71" i="2"/>
  <c r="K55" i="2"/>
  <c r="J53" i="1"/>
  <c r="I53" i="1"/>
  <c r="J52" i="1" l="1"/>
  <c r="I52" i="1"/>
  <c r="H52" i="1"/>
  <c r="J51" i="1" l="1"/>
  <c r="I51" i="1"/>
  <c r="H51" i="1"/>
  <c r="J50" i="1" l="1"/>
  <c r="I50" i="1"/>
  <c r="H50" i="1"/>
  <c r="J49" i="1" l="1"/>
  <c r="I49" i="1"/>
  <c r="H49" i="1"/>
  <c r="J48" i="1" l="1"/>
  <c r="I48" i="1"/>
  <c r="H48" i="1"/>
  <c r="J47" i="1" l="1"/>
  <c r="I47" i="1"/>
  <c r="H47" i="1"/>
  <c r="J46" i="1"/>
  <c r="I46" i="1"/>
  <c r="H46" i="1"/>
  <c r="I9" i="1"/>
  <c r="I10" i="1"/>
  <c r="I11" i="1"/>
  <c r="I13" i="1"/>
  <c r="I14" i="1"/>
  <c r="I15" i="1"/>
  <c r="I17" i="1"/>
  <c r="I18" i="1"/>
  <c r="I19" i="1"/>
  <c r="I21" i="1"/>
  <c r="I22" i="1"/>
  <c r="I23" i="1"/>
  <c r="I25" i="1"/>
  <c r="I39" i="1"/>
  <c r="I40" i="1"/>
  <c r="I42" i="1"/>
  <c r="I43" i="1"/>
  <c r="I44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I7" i="1" s="1"/>
  <c r="G8" i="1"/>
  <c r="I8" i="1" s="1"/>
  <c r="G9" i="1"/>
  <c r="G10" i="1"/>
  <c r="G11" i="1"/>
  <c r="G12" i="1"/>
  <c r="I12" i="1" s="1"/>
  <c r="G13" i="1"/>
  <c r="G14" i="1"/>
  <c r="G15" i="1"/>
  <c r="G16" i="1"/>
  <c r="I16" i="1" s="1"/>
  <c r="G17" i="1"/>
  <c r="G18" i="1"/>
  <c r="G19" i="1"/>
  <c r="G20" i="1"/>
  <c r="I20" i="1" s="1"/>
  <c r="G21" i="1"/>
  <c r="G22" i="1"/>
  <c r="G23" i="1"/>
  <c r="G24" i="1"/>
  <c r="I24" i="1" s="1"/>
  <c r="I41" i="1"/>
  <c r="I45" i="1"/>
  <c r="G6" i="1"/>
</calcChain>
</file>

<file path=xl/sharedStrings.xml><?xml version="1.0" encoding="utf-8"?>
<sst xmlns="http://schemas.openxmlformats.org/spreadsheetml/2006/main" count="175" uniqueCount="51">
  <si>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</si>
  <si>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</si>
  <si>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</si>
  <si>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</si>
  <si>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</si>
  <si>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</si>
  <si>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</si>
  <si>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</si>
  <si>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</si>
  <si>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</si>
  <si>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</si>
  <si>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</si>
  <si>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</si>
  <si>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</si>
  <si>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</si>
  <si>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</si>
  <si>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</si>
  <si>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</si>
  <si>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</si>
  <si>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</si>
  <si>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</si>
  <si>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</si>
  <si>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</si>
  <si>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</si>
  <si>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</si>
  <si>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</si>
  <si>
    <t xml:space="preserve">Theoretische </t>
  </si>
  <si>
    <t>Verdoppelungszahl</t>
  </si>
  <si>
    <t>Seit dem 22.4.2020 fällt der Hinweis auf die Vorerkrankungen weg!</t>
  </si>
  <si>
    <t xml:space="preserve">Berechnung Verstorbene Corona pro Tag </t>
  </si>
  <si>
    <t>Durchschnitt</t>
  </si>
  <si>
    <t xml:space="preserve">Personen pro Tag </t>
  </si>
  <si>
    <t>Datum</t>
  </si>
  <si>
    <t>Aktive Fälle</t>
  </si>
  <si>
    <t>Reproduktionszahl bei einer angenommenen Inkubationszeit  14 Tage</t>
  </si>
  <si>
    <t>Reproduktionszahl bei einer angenommenen Inkubationszeit  13 Tage</t>
  </si>
  <si>
    <t>Reproduktionszahl bei einer angenommenen Inkubationszeit  12 Tage</t>
  </si>
  <si>
    <t>Reproduktionszahl bei einer angenommenen Inkubationszeit  11 Tage</t>
  </si>
  <si>
    <t>Reproduktionszahl bei einer angenommenen Inkubationszeit  10 Tage</t>
  </si>
  <si>
    <t>Reproduktionszahl bei einer angenommenen Inkubationszeit   9  Tage</t>
  </si>
  <si>
    <t>Reproduktionszahl bei einer angenommenen Inkubationszeit   8  Tage</t>
  </si>
  <si>
    <t>Reproduktionszahl bei einer angenommenen Inkubationszeit   7  Tage</t>
  </si>
  <si>
    <t>Zum Original mit der Möglichkeit sämtliche Werte abzufragen: https://www.welt.de/vermischtes/article206504969/Corona-Deutschland-Mehr-als-6000-Tote-Karten-Zahlen-Grafiken.html</t>
  </si>
  <si>
    <t>Die Reproduktionszahl R</t>
  </si>
  <si>
    <t xml:space="preserve">Gehen Sie mit dem Finger oder der Maus über die entsprechenden Linien. Die Werte ploppen jeweils auf. </t>
  </si>
  <si>
    <t xml:space="preserve">Deutschland </t>
  </si>
  <si>
    <t xml:space="preserve">Städteregion Aachen </t>
  </si>
  <si>
    <t xml:space="preserve">Um R zu berechnen, wird die Inkubationszeit zurückgerechnet. Unter dem gewünschten Datum wird der jeweilige Wert durch den zurückgerechneten Wert geteilt. </t>
  </si>
  <si>
    <t>Datenquelle: Tabelle Mikroanalyse AC Städteregion</t>
  </si>
  <si>
    <t xml:space="preserve">Alle Berechnungen nach bestem Wisssen und Gewissen, aber ohne Gewähr. © Rüdiger Stobbe, Aachen  </t>
  </si>
  <si>
    <r>
      <t xml:space="preserve">        Für die Berechnung der </t>
    </r>
    <r>
      <rPr>
        <b/>
        <sz val="11"/>
        <color theme="7"/>
        <rFont val="Calibri"/>
        <family val="2"/>
        <scheme val="minor"/>
      </rPr>
      <t>Aktiven Fälle</t>
    </r>
    <r>
      <rPr>
        <sz val="11"/>
        <color theme="1"/>
        <rFont val="Calibri"/>
        <family val="2"/>
        <scheme val="minor"/>
      </rPr>
      <t xml:space="preserve"> müssen auch die Verstorbenen abgezogen werden. Dies wurde am 29.4.2020 korrigiert.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</si>
</sst>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Mikroanalyse Corona</a:t>
            </a:r>
            <a:r>
              <a:rPr lang="de-DE" baseline="0"/>
              <a:t> </a:t>
            </a:r>
            <a:r>
              <a:rPr lang="de-DE"/>
              <a:t>Städteregion</a:t>
            </a:r>
            <a:r>
              <a:rPr lang="de-DE" baseline="0"/>
              <a:t> Aachen Stand 29.4.2020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Neuinfizierte 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Städteregion'!$C$39:$C$68</c:f>
              <c:numCache>
                <c:formatCode>m/d/yyyy</c:formatCode>
                <c:ptCount val="30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</c:numCache>
            </c:numRef>
          </c:cat>
          <c:val>
            <c:numRef>
              <c:f>'Mikroanalyse AC Städteregion'!$D$39:$D$68</c:f>
              <c:numCache>
                <c:formatCode>General</c:formatCode>
                <c:ptCount val="30"/>
                <c:pt idx="0">
                  <c:v>922</c:v>
                </c:pt>
                <c:pt idx="1">
                  <c:v>980</c:v>
                </c:pt>
                <c:pt idx="2">
                  <c:v>1081</c:v>
                </c:pt>
                <c:pt idx="3">
                  <c:v>1155</c:v>
                </c:pt>
                <c:pt idx="4">
                  <c:v>1213</c:v>
                </c:pt>
                <c:pt idx="5">
                  <c:v>1259</c:v>
                </c:pt>
                <c:pt idx="6">
                  <c:v>1272</c:v>
                </c:pt>
                <c:pt idx="7">
                  <c:v>1295</c:v>
                </c:pt>
                <c:pt idx="8">
                  <c:v>1399</c:v>
                </c:pt>
                <c:pt idx="9">
                  <c:v>1426</c:v>
                </c:pt>
                <c:pt idx="10">
                  <c:v>1465</c:v>
                </c:pt>
                <c:pt idx="11">
                  <c:v>1508</c:v>
                </c:pt>
                <c:pt idx="12">
                  <c:v>1532</c:v>
                </c:pt>
                <c:pt idx="13">
                  <c:v>1547</c:v>
                </c:pt>
                <c:pt idx="14">
                  <c:v>1557</c:v>
                </c:pt>
                <c:pt idx="15">
                  <c:v>1583</c:v>
                </c:pt>
                <c:pt idx="16">
                  <c:v>1623</c:v>
                </c:pt>
                <c:pt idx="17">
                  <c:v>1650</c:v>
                </c:pt>
                <c:pt idx="18">
                  <c:v>1669</c:v>
                </c:pt>
                <c:pt idx="19">
                  <c:v>1693</c:v>
                </c:pt>
                <c:pt idx="20">
                  <c:v>1707</c:v>
                </c:pt>
                <c:pt idx="21">
                  <c:v>1719</c:v>
                </c:pt>
                <c:pt idx="22">
                  <c:v>1754</c:v>
                </c:pt>
                <c:pt idx="23">
                  <c:v>1797</c:v>
                </c:pt>
                <c:pt idx="24">
                  <c:v>1812</c:v>
                </c:pt>
                <c:pt idx="25">
                  <c:v>1824</c:v>
                </c:pt>
                <c:pt idx="26">
                  <c:v>1835</c:v>
                </c:pt>
                <c:pt idx="27">
                  <c:v>1839</c:v>
                </c:pt>
                <c:pt idx="28">
                  <c:v>1845</c:v>
                </c:pt>
                <c:pt idx="29">
                  <c:v>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7-4636-B5C4-012158C9431F}"/>
            </c:ext>
          </c:extLst>
        </c:ser>
        <c:ser>
          <c:idx val="1"/>
          <c:order val="1"/>
          <c:tx>
            <c:v>Genesene gesamt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Städteregion'!$C$39:$C$68</c:f>
              <c:numCache>
                <c:formatCode>m/d/yyyy</c:formatCode>
                <c:ptCount val="30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</c:numCache>
            </c:numRef>
          </c:cat>
          <c:val>
            <c:numRef>
              <c:f>'Mikroanalyse AC Städteregion'!$E$39:$E$68</c:f>
              <c:numCache>
                <c:formatCode>General</c:formatCode>
                <c:ptCount val="30"/>
                <c:pt idx="0">
                  <c:v>322</c:v>
                </c:pt>
                <c:pt idx="1">
                  <c:v>364</c:v>
                </c:pt>
                <c:pt idx="2">
                  <c:v>435</c:v>
                </c:pt>
                <c:pt idx="3">
                  <c:v>494</c:v>
                </c:pt>
                <c:pt idx="4">
                  <c:v>560</c:v>
                </c:pt>
                <c:pt idx="5">
                  <c:v>578</c:v>
                </c:pt>
                <c:pt idx="6">
                  <c:v>595</c:v>
                </c:pt>
                <c:pt idx="7">
                  <c:v>662</c:v>
                </c:pt>
                <c:pt idx="8">
                  <c:v>699</c:v>
                </c:pt>
                <c:pt idx="9">
                  <c:v>755</c:v>
                </c:pt>
                <c:pt idx="10">
                  <c:v>826</c:v>
                </c:pt>
                <c:pt idx="11">
                  <c:v>854</c:v>
                </c:pt>
                <c:pt idx="12">
                  <c:v>906</c:v>
                </c:pt>
                <c:pt idx="13">
                  <c:v>922</c:v>
                </c:pt>
                <c:pt idx="14">
                  <c:v>949</c:v>
                </c:pt>
                <c:pt idx="15">
                  <c:v>1009</c:v>
                </c:pt>
                <c:pt idx="16">
                  <c:v>1058</c:v>
                </c:pt>
                <c:pt idx="17">
                  <c:v>1112</c:v>
                </c:pt>
                <c:pt idx="18">
                  <c:v>1159</c:v>
                </c:pt>
                <c:pt idx="19">
                  <c:v>1195</c:v>
                </c:pt>
                <c:pt idx="20">
                  <c:v>1201</c:v>
                </c:pt>
                <c:pt idx="21">
                  <c:v>1256</c:v>
                </c:pt>
                <c:pt idx="22">
                  <c:v>1281</c:v>
                </c:pt>
                <c:pt idx="23">
                  <c:v>1324</c:v>
                </c:pt>
                <c:pt idx="24">
                  <c:v>1357</c:v>
                </c:pt>
                <c:pt idx="25">
                  <c:v>1412</c:v>
                </c:pt>
                <c:pt idx="26">
                  <c:v>1420</c:v>
                </c:pt>
                <c:pt idx="27">
                  <c:v>1435</c:v>
                </c:pt>
                <c:pt idx="28">
                  <c:v>1467</c:v>
                </c:pt>
                <c:pt idx="29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7-4636-B5C4-012158C9431F}"/>
            </c:ext>
          </c:extLst>
        </c:ser>
        <c:ser>
          <c:idx val="2"/>
          <c:order val="2"/>
          <c:tx>
            <c:v>Verstorbene gesamt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Städteregion'!$C$39:$C$68</c:f>
              <c:numCache>
                <c:formatCode>m/d/yyyy</c:formatCode>
                <c:ptCount val="30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</c:numCache>
            </c:numRef>
          </c:cat>
          <c:val>
            <c:numRef>
              <c:f>'Mikroanalyse AC Städteregion'!$F$39:$F$68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41</c:v>
                </c:pt>
                <c:pt idx="10">
                  <c:v>48</c:v>
                </c:pt>
                <c:pt idx="11">
                  <c:v>50</c:v>
                </c:pt>
                <c:pt idx="12">
                  <c:v>51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59</c:v>
                </c:pt>
                <c:pt idx="18">
                  <c:v>62</c:v>
                </c:pt>
                <c:pt idx="19">
                  <c:v>62</c:v>
                </c:pt>
                <c:pt idx="20">
                  <c:v>63</c:v>
                </c:pt>
                <c:pt idx="21">
                  <c:v>65</c:v>
                </c:pt>
                <c:pt idx="22">
                  <c:v>70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76</c:v>
                </c:pt>
                <c:pt idx="28">
                  <c:v>78</c:v>
                </c:pt>
                <c:pt idx="2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7-4636-B5C4-012158C9431F}"/>
            </c:ext>
          </c:extLst>
        </c:ser>
        <c:ser>
          <c:idx val="3"/>
          <c:order val="3"/>
          <c:tx>
            <c:v>Aktive Fälle gesamt (Neuinfizierte ./. Genesene ./. Tote) 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Städteregion'!$C$39:$C$68</c:f>
              <c:numCache>
                <c:formatCode>m/d/yyyy</c:formatCode>
                <c:ptCount val="30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</c:numCache>
            </c:numRef>
          </c:cat>
          <c:val>
            <c:numRef>
              <c:f>'Mikroanalyse AC Städteregion'!$G$39:$G$68</c:f>
              <c:numCache>
                <c:formatCode>General</c:formatCode>
                <c:ptCount val="30"/>
                <c:pt idx="0">
                  <c:v>585</c:v>
                </c:pt>
                <c:pt idx="1">
                  <c:v>600</c:v>
                </c:pt>
                <c:pt idx="2">
                  <c:v>625</c:v>
                </c:pt>
                <c:pt idx="3">
                  <c:v>634</c:v>
                </c:pt>
                <c:pt idx="4">
                  <c:v>626</c:v>
                </c:pt>
                <c:pt idx="5">
                  <c:v>654</c:v>
                </c:pt>
                <c:pt idx="6">
                  <c:v>642</c:v>
                </c:pt>
                <c:pt idx="7">
                  <c:v>598</c:v>
                </c:pt>
                <c:pt idx="8">
                  <c:v>664</c:v>
                </c:pt>
                <c:pt idx="9">
                  <c:v>630</c:v>
                </c:pt>
                <c:pt idx="10">
                  <c:v>591</c:v>
                </c:pt>
                <c:pt idx="11">
                  <c:v>604</c:v>
                </c:pt>
                <c:pt idx="12">
                  <c:v>575</c:v>
                </c:pt>
                <c:pt idx="13">
                  <c:v>574</c:v>
                </c:pt>
                <c:pt idx="14">
                  <c:v>556</c:v>
                </c:pt>
                <c:pt idx="15">
                  <c:v>520</c:v>
                </c:pt>
                <c:pt idx="16">
                  <c:v>509</c:v>
                </c:pt>
                <c:pt idx="17">
                  <c:v>479</c:v>
                </c:pt>
                <c:pt idx="18">
                  <c:v>448</c:v>
                </c:pt>
                <c:pt idx="19">
                  <c:v>436</c:v>
                </c:pt>
                <c:pt idx="20">
                  <c:v>443</c:v>
                </c:pt>
                <c:pt idx="21">
                  <c:v>398</c:v>
                </c:pt>
                <c:pt idx="22">
                  <c:v>403</c:v>
                </c:pt>
                <c:pt idx="23">
                  <c:v>400</c:v>
                </c:pt>
                <c:pt idx="24">
                  <c:v>381</c:v>
                </c:pt>
                <c:pt idx="25">
                  <c:v>337</c:v>
                </c:pt>
                <c:pt idx="26">
                  <c:v>339</c:v>
                </c:pt>
                <c:pt idx="27">
                  <c:v>328</c:v>
                </c:pt>
                <c:pt idx="28">
                  <c:v>300</c:v>
                </c:pt>
                <c:pt idx="29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7-4636-B5C4-012158C9431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073968"/>
        <c:axId val="208071344"/>
      </c:lineChart>
      <c:dateAx>
        <c:axId val="208073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1344"/>
        <c:crosses val="autoZero"/>
        <c:auto val="1"/>
        <c:lblOffset val="100"/>
        <c:baseTimeUnit val="days"/>
      </c:dateAx>
      <c:valAx>
        <c:axId val="20807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Städteregion Aachen - Mit dem Corona-Virus verstorbene Personen  Mitteilungsstand</a:t>
            </a:r>
            <a:r>
              <a:rPr lang="de-DE" baseline="0"/>
              <a:t> 29.4.2020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9161698537682793E-2"/>
          <c:y val="0.15392045454545455"/>
          <c:w val="0.92774831271091118"/>
          <c:h val="0.641927791696492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Städteregion'!$Z$88:$Z$131</c:f>
              <c:numCache>
                <c:formatCode>m/d/yyyy</c:formatCode>
                <c:ptCount val="44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</c:numCache>
            </c:numRef>
          </c:cat>
          <c:val>
            <c:numRef>
              <c:f>'Mikroanalyse AC Städteregion'!$AA$88:$AA$131</c:f>
              <c:numCache>
                <c:formatCode>General</c:formatCode>
                <c:ptCount val="44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1-431C-B11D-0E5701FC0B2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Städteregion'!$Z$88:$Z$131</c:f>
              <c:numCache>
                <c:formatCode>m/d/yyyy</c:formatCode>
                <c:ptCount val="44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</c:numCache>
            </c:numRef>
          </c:cat>
          <c:val>
            <c:numRef>
              <c:f>'Mikroanalyse AC Städteregion'!$AB$88:$AB$131</c:f>
              <c:numCache>
                <c:formatCode>General</c:formatCode>
                <c:ptCount val="4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1-431C-B11D-0E5701FC0B2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9905000"/>
        <c:axId val="649913200"/>
      </c:lineChart>
      <c:dateAx>
        <c:axId val="6499050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13200"/>
        <c:crosses val="autoZero"/>
        <c:auto val="1"/>
        <c:lblOffset val="100"/>
        <c:baseTimeUnit val="days"/>
      </c:dateAx>
      <c:valAx>
        <c:axId val="64991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chart" Target="../charts/chart2.xml"/><Relationship Id="rId37" Type="http://schemas.openxmlformats.org/officeDocument/2006/relationships/image" Target="../media/image3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chart" Target="../charts/chart1.xml"/><Relationship Id="rId36" Type="http://schemas.openxmlformats.org/officeDocument/2006/relationships/image" Target="../media/image34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Relationship Id="rId35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3</xdr:row>
      <xdr:rowOff>152400</xdr:rowOff>
    </xdr:from>
    <xdr:to>
      <xdr:col>20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29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20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20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20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20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47</xdr:row>
      <xdr:rowOff>0</xdr:rowOff>
    </xdr:from>
    <xdr:to>
      <xdr:col>20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50800</xdr:colOff>
      <xdr:row>52</xdr:row>
      <xdr:rowOff>152400</xdr:rowOff>
    </xdr:from>
    <xdr:to>
      <xdr:col>21</xdr:col>
      <xdr:colOff>2419</xdr:colOff>
      <xdr:row>61</xdr:row>
      <xdr:rowOff>180757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15400" y="102235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20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74</xdr:row>
      <xdr:rowOff>0</xdr:rowOff>
    </xdr:from>
    <xdr:to>
      <xdr:col>20</xdr:col>
      <xdr:colOff>723143</xdr:colOff>
      <xdr:row>81</xdr:row>
      <xdr:rowOff>50624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21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20</xdr:col>
      <xdr:colOff>685048</xdr:colOff>
      <xdr:row>97</xdr:row>
      <xdr:rowOff>114119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29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24</xdr:row>
      <xdr:rowOff>0</xdr:rowOff>
    </xdr:from>
    <xdr:to>
      <xdr:col>29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98</xdr:row>
      <xdr:rowOff>0</xdr:rowOff>
    </xdr:from>
    <xdr:to>
      <xdr:col>20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112</xdr:row>
      <xdr:rowOff>0</xdr:rowOff>
    </xdr:from>
    <xdr:to>
      <xdr:col>20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131</xdr:row>
      <xdr:rowOff>0</xdr:rowOff>
    </xdr:from>
    <xdr:to>
      <xdr:col>20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139</xdr:row>
      <xdr:rowOff>0</xdr:rowOff>
    </xdr:from>
    <xdr:to>
      <xdr:col>21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148</xdr:row>
      <xdr:rowOff>0</xdr:rowOff>
    </xdr:from>
    <xdr:to>
      <xdr:col>21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157</xdr:row>
      <xdr:rowOff>0</xdr:rowOff>
    </xdr:from>
    <xdr:to>
      <xdr:col>21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165</xdr:row>
      <xdr:rowOff>0</xdr:rowOff>
    </xdr:from>
    <xdr:to>
      <xdr:col>21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173</xdr:row>
      <xdr:rowOff>0</xdr:rowOff>
    </xdr:from>
    <xdr:to>
      <xdr:col>18</xdr:col>
      <xdr:colOff>637619</xdr:colOff>
      <xdr:row>181</xdr:row>
      <xdr:rowOff>180762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1552E56-4F36-479E-8EBA-D013340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4600" y="33121600"/>
          <a:ext cx="4447619" cy="17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182</xdr:row>
      <xdr:rowOff>0</xdr:rowOff>
    </xdr:from>
    <xdr:to>
      <xdr:col>18</xdr:col>
      <xdr:colOff>485238</xdr:colOff>
      <xdr:row>191</xdr:row>
      <xdr:rowOff>152167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528E622-B71F-4101-9629-68AD22F0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64600" y="34836100"/>
          <a:ext cx="4295238" cy="18666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192</xdr:row>
      <xdr:rowOff>0</xdr:rowOff>
    </xdr:from>
    <xdr:to>
      <xdr:col>20</xdr:col>
      <xdr:colOff>713619</xdr:colOff>
      <xdr:row>199</xdr:row>
      <xdr:rowOff>85548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494D1BB-21A4-4C16-B72D-1CB98623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4600" y="36741100"/>
          <a:ext cx="6047619" cy="141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200</xdr:row>
      <xdr:rowOff>0</xdr:rowOff>
    </xdr:from>
    <xdr:to>
      <xdr:col>18</xdr:col>
      <xdr:colOff>570952</xdr:colOff>
      <xdr:row>209</xdr:row>
      <xdr:rowOff>180738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9542C-7A0D-45BF-B29F-BA14B063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64600" y="38265100"/>
          <a:ext cx="4380952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210</xdr:row>
      <xdr:rowOff>0</xdr:rowOff>
    </xdr:from>
    <xdr:to>
      <xdr:col>20</xdr:col>
      <xdr:colOff>196548</xdr:colOff>
      <xdr:row>220</xdr:row>
      <xdr:rowOff>63500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892B96F-5077-4145-9802-A370F8F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4600" y="40170100"/>
          <a:ext cx="5530548" cy="196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221</xdr:row>
      <xdr:rowOff>0</xdr:rowOff>
    </xdr:from>
    <xdr:to>
      <xdr:col>20</xdr:col>
      <xdr:colOff>656476</xdr:colOff>
      <xdr:row>228</xdr:row>
      <xdr:rowOff>66500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5255FF46-964B-4431-B84D-C9EF3536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64600" y="42265600"/>
          <a:ext cx="5990476" cy="1400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79</xdr:row>
      <xdr:rowOff>63500</xdr:rowOff>
    </xdr:from>
    <xdr:to>
      <xdr:col>10</xdr:col>
      <xdr:colOff>761999</xdr:colOff>
      <xdr:row>101</xdr:row>
      <xdr:rowOff>127000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27E6462D-87BB-42ED-BD82-FBF8A2742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13</xdr:col>
      <xdr:colOff>0</xdr:colOff>
      <xdr:row>229</xdr:row>
      <xdr:rowOff>0</xdr:rowOff>
    </xdr:from>
    <xdr:to>
      <xdr:col>20</xdr:col>
      <xdr:colOff>685048</xdr:colOff>
      <xdr:row>236</xdr:row>
      <xdr:rowOff>114119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46B8DFA-9530-42FD-8CBD-F834C7ED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64600" y="437896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238</xdr:row>
      <xdr:rowOff>101600</xdr:rowOff>
    </xdr:from>
    <xdr:to>
      <xdr:col>21</xdr:col>
      <xdr:colOff>75429</xdr:colOff>
      <xdr:row>243</xdr:row>
      <xdr:rowOff>149100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F1424EA8-F7C0-4C53-AA18-07B977E1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864600" y="45605700"/>
          <a:ext cx="6171429" cy="10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245</xdr:row>
      <xdr:rowOff>0</xdr:rowOff>
    </xdr:from>
    <xdr:to>
      <xdr:col>18</xdr:col>
      <xdr:colOff>656667</xdr:colOff>
      <xdr:row>251</xdr:row>
      <xdr:rowOff>85571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6136651D-17DB-4696-BA4C-0BC73CBA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864600" y="46456600"/>
          <a:ext cx="4466667" cy="122857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10</xdr:col>
      <xdr:colOff>711200</xdr:colOff>
      <xdr:row>126</xdr:row>
      <xdr:rowOff>88900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1A8372F1-FBB0-4C2D-9BC9-F27CFE3C6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13</xdr:col>
      <xdr:colOff>0</xdr:colOff>
      <xdr:row>252</xdr:row>
      <xdr:rowOff>0</xdr:rowOff>
    </xdr:from>
    <xdr:to>
      <xdr:col>18</xdr:col>
      <xdr:colOff>609048</xdr:colOff>
      <xdr:row>257</xdr:row>
      <xdr:rowOff>76071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49119B5B-F0C2-499D-980E-AB0751014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64600" y="48171100"/>
          <a:ext cx="4419048" cy="102857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258</xdr:row>
      <xdr:rowOff>0</xdr:rowOff>
    </xdr:from>
    <xdr:to>
      <xdr:col>18</xdr:col>
      <xdr:colOff>599524</xdr:colOff>
      <xdr:row>265</xdr:row>
      <xdr:rowOff>95071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D540DCAD-42DE-4B5D-96FA-27C075BB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864600" y="49314100"/>
          <a:ext cx="4409524" cy="1428571"/>
        </a:xfrm>
        <a:prstGeom prst="rect">
          <a:avLst/>
        </a:prstGeom>
      </xdr:spPr>
    </xdr:pic>
    <xdr:clientData/>
  </xdr:twoCellAnchor>
  <xdr:twoCellAnchor editAs="oneCell">
    <xdr:from>
      <xdr:col>21</xdr:col>
      <xdr:colOff>736600</xdr:colOff>
      <xdr:row>35</xdr:row>
      <xdr:rowOff>7118</xdr:rowOff>
    </xdr:from>
    <xdr:to>
      <xdr:col>30</xdr:col>
      <xdr:colOff>139700</xdr:colOff>
      <xdr:row>84</xdr:row>
      <xdr:rowOff>127000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CBF00E80-432C-4DD3-8597-3CD88F38F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697200" y="6839718"/>
          <a:ext cx="6261100" cy="947978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266</xdr:row>
      <xdr:rowOff>0</xdr:rowOff>
    </xdr:from>
    <xdr:to>
      <xdr:col>18</xdr:col>
      <xdr:colOff>637619</xdr:colOff>
      <xdr:row>271</xdr:row>
      <xdr:rowOff>9405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2B4576B-2ADA-4C8F-8B3A-DF707190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864600" y="50838100"/>
          <a:ext cx="4447619" cy="9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272</xdr:row>
      <xdr:rowOff>0</xdr:rowOff>
    </xdr:from>
    <xdr:to>
      <xdr:col>18</xdr:col>
      <xdr:colOff>666190</xdr:colOff>
      <xdr:row>277</xdr:row>
      <xdr:rowOff>37976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5A48C76C-0646-454C-9EBB-010175361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64600" y="51981100"/>
          <a:ext cx="4476190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278</xdr:row>
      <xdr:rowOff>0</xdr:rowOff>
    </xdr:from>
    <xdr:to>
      <xdr:col>18</xdr:col>
      <xdr:colOff>513809</xdr:colOff>
      <xdr:row>282</xdr:row>
      <xdr:rowOff>18952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6B50BB3F-CB04-4FEA-9271-15A72491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864600" y="53149500"/>
          <a:ext cx="4323809" cy="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6</xdr:row>
      <xdr:rowOff>9525</xdr:rowOff>
    </xdr:from>
    <xdr:to>
      <xdr:col>10</xdr:col>
      <xdr:colOff>380282</xdr:colOff>
      <xdr:row>27</xdr:row>
      <xdr:rowOff>18549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CE4D55B-476E-44BC-AB54-51B0AE7F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152525"/>
          <a:ext cx="5742857" cy="4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dimension ref="B1:AD279"/>
  <sheetViews>
    <sheetView tabSelected="1" topLeftCell="A64" zoomScale="75" zoomScaleNormal="75" workbookViewId="0">
      <selection activeCell="K2" sqref="K2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</cols>
  <sheetData>
    <row r="1" spans="2:22" x14ac:dyDescent="0.25">
      <c r="C1" s="2"/>
      <c r="D1" s="2"/>
      <c r="E1" s="2"/>
      <c r="F1" s="2"/>
      <c r="G1" s="2"/>
      <c r="H1" s="2"/>
      <c r="I1" s="2"/>
      <c r="J1" s="2"/>
      <c r="K1" s="2"/>
      <c r="L1" s="2"/>
    </row>
    <row r="2" spans="2:22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43950</v>
      </c>
      <c r="L2" s="2"/>
    </row>
    <row r="3" spans="2:22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10" t="s">
        <v>9</v>
      </c>
      <c r="V3" s="10" t="s">
        <v>23</v>
      </c>
    </row>
    <row r="4" spans="2:22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</row>
    <row r="5" spans="2:22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1">
        <v>43907</v>
      </c>
      <c r="V5" s="1">
        <v>43908</v>
      </c>
    </row>
    <row r="6" spans="2:22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</row>
    <row r="7" spans="2:22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4" si="0">D7-E7</f>
        <v>0</v>
      </c>
      <c r="H7" s="14">
        <f t="shared" ref="H7:H52" si="1">D7/550000</f>
        <v>0</v>
      </c>
      <c r="I7" s="14">
        <f t="shared" ref="I7:I52" si="2">G7/550000</f>
        <v>0</v>
      </c>
      <c r="J7" s="15">
        <f t="shared" ref="J7:J54" si="3">F7/550000</f>
        <v>0</v>
      </c>
      <c r="K7" s="2">
        <v>0</v>
      </c>
      <c r="L7" s="2"/>
    </row>
    <row r="8" spans="2:22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</row>
    <row r="9" spans="2:22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</row>
    <row r="10" spans="2:22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</row>
    <row r="11" spans="2:22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</row>
    <row r="12" spans="2:22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</row>
    <row r="13" spans="2:22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</row>
    <row r="14" spans="2:22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</row>
    <row r="15" spans="2:22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</row>
    <row r="16" spans="2:22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V16" s="1">
        <v>43923</v>
      </c>
    </row>
    <row r="17" spans="3:22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1">
        <v>43908</v>
      </c>
    </row>
    <row r="18" spans="3:22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</row>
    <row r="19" spans="3:22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</row>
    <row r="20" spans="3:22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</row>
    <row r="21" spans="3:22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</row>
    <row r="22" spans="3:22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</row>
    <row r="23" spans="3:22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</row>
    <row r="24" spans="3:22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</row>
    <row r="25" spans="3:22" x14ac:dyDescent="0.25">
      <c r="C25" s="5">
        <v>43907</v>
      </c>
      <c r="D25" s="2">
        <v>211</v>
      </c>
      <c r="E25" s="2">
        <v>33</v>
      </c>
      <c r="F25" s="2">
        <v>2</v>
      </c>
      <c r="G25" s="2">
        <f>D25-E25-F25</f>
        <v>176</v>
      </c>
      <c r="H25" s="14">
        <f t="shared" si="1"/>
        <v>3.8363636363636361E-4</v>
      </c>
      <c r="I25" s="14">
        <f t="shared" si="2"/>
        <v>3.2000000000000003E-4</v>
      </c>
      <c r="J25" s="15">
        <f t="shared" si="3"/>
        <v>3.6363636363636362E-6</v>
      </c>
      <c r="K25" s="2">
        <v>100</v>
      </c>
      <c r="L25" s="2"/>
      <c r="V25" s="1">
        <v>43923</v>
      </c>
    </row>
    <row r="26" spans="3:22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</row>
    <row r="27" spans="3:22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1">
        <v>43910</v>
      </c>
    </row>
    <row r="28" spans="3:22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</row>
    <row r="29" spans="3:22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</row>
    <row r="30" spans="3:22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</row>
    <row r="31" spans="3:22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</row>
    <row r="32" spans="3:22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1">
        <v>43913</v>
      </c>
    </row>
    <row r="33" spans="3:22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</row>
    <row r="34" spans="3:22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</row>
    <row r="35" spans="3:22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</row>
    <row r="36" spans="3:22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  <c r="V36" s="1">
        <v>43946</v>
      </c>
    </row>
    <row r="37" spans="3:22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</row>
    <row r="38" spans="3:22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</row>
    <row r="39" spans="3:22" x14ac:dyDescent="0.25">
      <c r="C39" s="5">
        <v>43921</v>
      </c>
      <c r="D39" s="2">
        <v>922</v>
      </c>
      <c r="E39" s="2">
        <v>322</v>
      </c>
      <c r="F39" s="2">
        <v>15</v>
      </c>
      <c r="G39" s="2">
        <f>D39-E39-F39</f>
        <v>585</v>
      </c>
      <c r="H39" s="14">
        <f t="shared" si="1"/>
        <v>1.6763636363636364E-3</v>
      </c>
      <c r="I39" s="14">
        <f t="shared" si="2"/>
        <v>1.0636363636363636E-3</v>
      </c>
      <c r="J39" s="15">
        <f t="shared" si="3"/>
        <v>2.7272727272727273E-5</v>
      </c>
      <c r="K39" s="2">
        <v>463</v>
      </c>
      <c r="L39" s="2"/>
      <c r="M39" s="1">
        <v>43914</v>
      </c>
    </row>
    <row r="40" spans="3:22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ref="G40:G68" si="4">D40-E40-F40</f>
        <v>600</v>
      </c>
      <c r="H40" s="14">
        <f t="shared" si="1"/>
        <v>1.7818181818181817E-3</v>
      </c>
      <c r="I40" s="14">
        <f t="shared" si="2"/>
        <v>1.090909090909091E-3</v>
      </c>
      <c r="J40" s="15">
        <f t="shared" si="3"/>
        <v>2.9090909090909089E-5</v>
      </c>
      <c r="K40" s="2">
        <v>495</v>
      </c>
      <c r="L40" s="2"/>
    </row>
    <row r="41" spans="3:22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4"/>
        <v>625</v>
      </c>
      <c r="H41" s="14">
        <f t="shared" si="1"/>
        <v>1.9654545454545454E-3</v>
      </c>
      <c r="I41" s="14">
        <f t="shared" si="2"/>
        <v>1.1363636363636363E-3</v>
      </c>
      <c r="J41" s="15">
        <f t="shared" si="3"/>
        <v>3.818181818181818E-5</v>
      </c>
      <c r="K41" s="2">
        <v>555</v>
      </c>
      <c r="L41" s="2"/>
    </row>
    <row r="42" spans="3:22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4"/>
        <v>634</v>
      </c>
      <c r="H42" s="14">
        <f t="shared" si="1"/>
        <v>2.0999999999999999E-3</v>
      </c>
      <c r="I42" s="14">
        <f t="shared" si="2"/>
        <v>1.1527272727272727E-3</v>
      </c>
      <c r="J42" s="15">
        <f t="shared" si="3"/>
        <v>4.9090909090909091E-5</v>
      </c>
      <c r="K42" s="2">
        <v>602</v>
      </c>
      <c r="L42" s="2"/>
    </row>
    <row r="43" spans="3:22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4"/>
        <v>626</v>
      </c>
      <c r="H43" s="14">
        <f t="shared" si="1"/>
        <v>2.2054545454545456E-3</v>
      </c>
      <c r="I43" s="14">
        <f t="shared" si="2"/>
        <v>1.1381818181818181E-3</v>
      </c>
      <c r="J43" s="15">
        <f t="shared" si="3"/>
        <v>4.9090909090909091E-5</v>
      </c>
      <c r="K43" s="2">
        <v>633</v>
      </c>
      <c r="L43" s="2"/>
    </row>
    <row r="44" spans="3:22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4"/>
        <v>654</v>
      </c>
      <c r="H44" s="14">
        <f t="shared" si="1"/>
        <v>2.289090909090909E-3</v>
      </c>
      <c r="I44" s="14">
        <f t="shared" si="2"/>
        <v>1.1890909090909092E-3</v>
      </c>
      <c r="J44" s="15">
        <f t="shared" si="3"/>
        <v>4.9090909090909091E-5</v>
      </c>
      <c r="K44" s="2">
        <v>651</v>
      </c>
      <c r="L44" s="2"/>
    </row>
    <row r="45" spans="3:22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4"/>
        <v>642</v>
      </c>
      <c r="H45" s="14">
        <f t="shared" si="1"/>
        <v>2.3127272727272727E-3</v>
      </c>
      <c r="I45" s="14">
        <f t="shared" si="2"/>
        <v>1.1672727272727273E-3</v>
      </c>
      <c r="J45" s="15">
        <f t="shared" si="3"/>
        <v>6.3636363636363641E-5</v>
      </c>
      <c r="K45" s="2">
        <v>658</v>
      </c>
      <c r="L45" s="2"/>
    </row>
    <row r="46" spans="3:22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4"/>
        <v>598</v>
      </c>
      <c r="H46" s="14">
        <f t="shared" si="1"/>
        <v>2.3545454545454546E-3</v>
      </c>
      <c r="I46" s="14">
        <f t="shared" si="2"/>
        <v>1.0872727272727273E-3</v>
      </c>
      <c r="J46" s="15">
        <f t="shared" si="3"/>
        <v>6.3636363636363641E-5</v>
      </c>
      <c r="K46" s="2">
        <v>674</v>
      </c>
      <c r="L46" s="2"/>
    </row>
    <row r="47" spans="3:22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4"/>
        <v>664</v>
      </c>
      <c r="H47" s="14">
        <f t="shared" si="1"/>
        <v>2.5436363636363638E-3</v>
      </c>
      <c r="I47" s="14">
        <f t="shared" si="2"/>
        <v>1.2072727272727272E-3</v>
      </c>
      <c r="J47" s="15">
        <f t="shared" si="3"/>
        <v>6.545454545454545E-5</v>
      </c>
      <c r="K47" s="2">
        <v>706</v>
      </c>
      <c r="L47" s="2"/>
    </row>
    <row r="48" spans="3:22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4"/>
        <v>630</v>
      </c>
      <c r="H48" s="14">
        <f t="shared" si="1"/>
        <v>2.5927272727272726E-3</v>
      </c>
      <c r="I48" s="14">
        <f t="shared" si="2"/>
        <v>1.1454545454545454E-3</v>
      </c>
      <c r="J48" s="15">
        <f t="shared" si="3"/>
        <v>7.4545454545454551E-5</v>
      </c>
      <c r="K48" s="2">
        <v>737</v>
      </c>
      <c r="L48" s="2"/>
      <c r="M48" s="1">
        <v>43915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4"/>
        <v>591</v>
      </c>
      <c r="H49" s="14">
        <f t="shared" si="1"/>
        <v>2.6636363636363637E-3</v>
      </c>
      <c r="I49" s="14">
        <f t="shared" si="2"/>
        <v>1.0745454545454545E-3</v>
      </c>
      <c r="J49" s="15">
        <f t="shared" si="3"/>
        <v>8.7272727272727271E-5</v>
      </c>
      <c r="K49" s="2">
        <v>753</v>
      </c>
      <c r="L49" s="2"/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4"/>
        <v>604</v>
      </c>
      <c r="H50" s="14">
        <f t="shared" si="1"/>
        <v>2.7418181818181816E-3</v>
      </c>
      <c r="I50" s="14">
        <f t="shared" si="2"/>
        <v>1.0981818181818182E-3</v>
      </c>
      <c r="J50" s="15">
        <f t="shared" si="3"/>
        <v>9.0909090909090904E-5</v>
      </c>
      <c r="K50" s="2">
        <v>770</v>
      </c>
      <c r="L50" s="2"/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4"/>
        <v>575</v>
      </c>
      <c r="H51" s="14">
        <f t="shared" si="1"/>
        <v>2.7854545454545454E-3</v>
      </c>
      <c r="I51" s="14">
        <f t="shared" si="2"/>
        <v>1.0454545454545454E-3</v>
      </c>
      <c r="J51" s="15">
        <f t="shared" si="3"/>
        <v>9.2727272727272727E-5</v>
      </c>
      <c r="K51" s="2">
        <v>777</v>
      </c>
      <c r="L51" s="2"/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4"/>
        <v>574</v>
      </c>
      <c r="H52" s="14">
        <f t="shared" si="1"/>
        <v>2.8127272727272727E-3</v>
      </c>
      <c r="I52" s="14">
        <f t="shared" si="2"/>
        <v>1.0436363636363636E-3</v>
      </c>
      <c r="J52" s="15">
        <f t="shared" si="3"/>
        <v>9.2727272727272727E-5</v>
      </c>
      <c r="K52" s="2">
        <v>780</v>
      </c>
      <c r="L52" s="2"/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4"/>
        <v>556</v>
      </c>
      <c r="H53" s="14">
        <f>D53/550000</f>
        <v>2.830909090909091E-3</v>
      </c>
      <c r="I53" s="14">
        <f>G53/550000</f>
        <v>1.010909090909091E-3</v>
      </c>
      <c r="J53" s="15">
        <f t="shared" si="3"/>
        <v>9.4545454545454549E-5</v>
      </c>
      <c r="K53" s="2">
        <v>785</v>
      </c>
      <c r="L53" s="2"/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4"/>
        <v>520</v>
      </c>
      <c r="H54" s="14">
        <f>D54/550000</f>
        <v>2.8781818181818184E-3</v>
      </c>
      <c r="I54" s="14">
        <f>G54/550000</f>
        <v>9.4545454545454544E-4</v>
      </c>
      <c r="J54" s="15">
        <f t="shared" si="3"/>
        <v>9.8181818181818182E-5</v>
      </c>
      <c r="K54" s="2">
        <v>799</v>
      </c>
      <c r="L54" s="2"/>
      <c r="M54" s="1">
        <v>43916</v>
      </c>
    </row>
    <row r="55" spans="3:13" x14ac:dyDescent="0.25">
      <c r="C55" s="5">
        <v>43937</v>
      </c>
      <c r="D55" s="2">
        <v>1623</v>
      </c>
      <c r="E55" s="2">
        <v>1058</v>
      </c>
      <c r="F55" s="2">
        <v>56</v>
      </c>
      <c r="G55" s="2">
        <f t="shared" si="4"/>
        <v>509</v>
      </c>
      <c r="H55" s="14">
        <f>D55/550000</f>
        <v>2.9509090909090908E-3</v>
      </c>
      <c r="I55" s="14">
        <f>G55/550000</f>
        <v>9.254545454545455E-4</v>
      </c>
      <c r="J55" s="15">
        <f>F55/550000</f>
        <v>1.0181818181818181E-4</v>
      </c>
      <c r="K55" s="2">
        <v>810</v>
      </c>
      <c r="L55" s="2"/>
    </row>
    <row r="56" spans="3:13" x14ac:dyDescent="0.25">
      <c r="C56" s="5">
        <v>43938</v>
      </c>
      <c r="D56" s="2">
        <v>1650</v>
      </c>
      <c r="E56" s="2">
        <v>1112</v>
      </c>
      <c r="F56" s="2">
        <v>59</v>
      </c>
      <c r="G56" s="2">
        <f t="shared" si="4"/>
        <v>479</v>
      </c>
      <c r="H56" s="14">
        <f t="shared" ref="H56:H63" si="5">D56/550000</f>
        <v>3.0000000000000001E-3</v>
      </c>
      <c r="I56" s="14">
        <f t="shared" ref="I56:I63" si="6">G56/550000</f>
        <v>8.7090909090909092E-4</v>
      </c>
      <c r="J56" s="15">
        <f t="shared" ref="J56:J63" si="7">F56/550000</f>
        <v>1.0727272727272727E-4</v>
      </c>
      <c r="K56" s="2">
        <v>823</v>
      </c>
      <c r="L56" s="2"/>
    </row>
    <row r="57" spans="3:13" x14ac:dyDescent="0.25">
      <c r="C57" s="5">
        <v>43939</v>
      </c>
      <c r="D57" s="2">
        <v>1669</v>
      </c>
      <c r="E57" s="2">
        <v>1159</v>
      </c>
      <c r="F57" s="2">
        <v>62</v>
      </c>
      <c r="G57" s="2">
        <f t="shared" si="4"/>
        <v>448</v>
      </c>
      <c r="H57" s="14">
        <f t="shared" si="5"/>
        <v>3.0345454545454547E-3</v>
      </c>
      <c r="I57" s="14">
        <f t="shared" si="6"/>
        <v>8.1454545454545451E-4</v>
      </c>
      <c r="J57" s="15">
        <f t="shared" si="7"/>
        <v>1.1272727272727272E-4</v>
      </c>
      <c r="K57" s="2">
        <v>831</v>
      </c>
      <c r="L57" s="2"/>
    </row>
    <row r="58" spans="3:13" x14ac:dyDescent="0.25">
      <c r="C58" s="5">
        <v>43940</v>
      </c>
      <c r="D58" s="2">
        <v>1693</v>
      </c>
      <c r="E58" s="2">
        <v>1195</v>
      </c>
      <c r="F58" s="2">
        <v>62</v>
      </c>
      <c r="G58" s="2">
        <f t="shared" si="4"/>
        <v>436</v>
      </c>
      <c r="H58" s="14">
        <f t="shared" si="5"/>
        <v>3.078181818181818E-3</v>
      </c>
      <c r="I58" s="14">
        <f t="shared" si="6"/>
        <v>7.9272727272727275E-4</v>
      </c>
      <c r="J58" s="15">
        <f t="shared" si="7"/>
        <v>1.1272727272727272E-4</v>
      </c>
      <c r="K58" s="2">
        <v>836</v>
      </c>
      <c r="L58" s="2"/>
    </row>
    <row r="59" spans="3:13" x14ac:dyDescent="0.25">
      <c r="C59" s="5">
        <v>43941</v>
      </c>
      <c r="D59" s="2">
        <v>1707</v>
      </c>
      <c r="E59" s="2">
        <v>1201</v>
      </c>
      <c r="F59" s="2">
        <v>63</v>
      </c>
      <c r="G59" s="2">
        <f t="shared" si="4"/>
        <v>443</v>
      </c>
      <c r="H59" s="14">
        <f t="shared" si="5"/>
        <v>3.1036363636363635E-3</v>
      </c>
      <c r="I59" s="14">
        <f t="shared" si="6"/>
        <v>8.0545454545454551E-4</v>
      </c>
      <c r="J59" s="15">
        <f t="shared" si="7"/>
        <v>1.1454545454545455E-4</v>
      </c>
      <c r="K59" s="2">
        <v>838</v>
      </c>
      <c r="L59" s="2"/>
    </row>
    <row r="60" spans="3:13" x14ac:dyDescent="0.25">
      <c r="C60" s="5">
        <v>43942</v>
      </c>
      <c r="D60" s="2">
        <v>1719</v>
      </c>
      <c r="E60" s="2">
        <v>1256</v>
      </c>
      <c r="F60" s="2">
        <v>65</v>
      </c>
      <c r="G60" s="2">
        <f t="shared" si="4"/>
        <v>398</v>
      </c>
      <c r="H60" s="14">
        <f t="shared" si="5"/>
        <v>3.1254545454545454E-3</v>
      </c>
      <c r="I60" s="14">
        <f t="shared" si="6"/>
        <v>7.2363636363636358E-4</v>
      </c>
      <c r="J60" s="15">
        <f t="shared" si="7"/>
        <v>1.1818181818181818E-4</v>
      </c>
      <c r="K60" s="2">
        <v>844</v>
      </c>
      <c r="L60" s="2"/>
    </row>
    <row r="61" spans="3:13" x14ac:dyDescent="0.25">
      <c r="C61" s="5">
        <v>43943</v>
      </c>
      <c r="D61" s="2">
        <v>1754</v>
      </c>
      <c r="E61" s="2">
        <v>1281</v>
      </c>
      <c r="F61" s="2">
        <v>70</v>
      </c>
      <c r="G61" s="2">
        <f t="shared" si="4"/>
        <v>403</v>
      </c>
      <c r="H61" s="14">
        <f t="shared" si="5"/>
        <v>3.1890909090909092E-3</v>
      </c>
      <c r="I61" s="14">
        <f t="shared" si="6"/>
        <v>7.327272727272727E-4</v>
      </c>
      <c r="J61" s="15">
        <f t="shared" si="7"/>
        <v>1.2727272727272728E-4</v>
      </c>
      <c r="K61" s="2">
        <v>859</v>
      </c>
      <c r="L61" s="2"/>
    </row>
    <row r="62" spans="3:13" x14ac:dyDescent="0.25">
      <c r="C62" s="5">
        <v>43944</v>
      </c>
      <c r="D62" s="2">
        <v>1797</v>
      </c>
      <c r="E62" s="2">
        <v>1324</v>
      </c>
      <c r="F62" s="2">
        <v>73</v>
      </c>
      <c r="G62" s="2">
        <f t="shared" si="4"/>
        <v>400</v>
      </c>
      <c r="H62" s="14">
        <f t="shared" si="5"/>
        <v>3.2672727272727272E-3</v>
      </c>
      <c r="I62" s="14">
        <f t="shared" si="6"/>
        <v>7.2727272727272723E-4</v>
      </c>
      <c r="J62" s="15">
        <f t="shared" si="7"/>
        <v>1.3272727272727272E-4</v>
      </c>
      <c r="K62" s="2">
        <v>887</v>
      </c>
      <c r="L62" s="2"/>
    </row>
    <row r="63" spans="3:13" x14ac:dyDescent="0.25">
      <c r="C63" s="5">
        <v>43945</v>
      </c>
      <c r="D63" s="2">
        <v>1812</v>
      </c>
      <c r="E63" s="2">
        <v>1357</v>
      </c>
      <c r="F63" s="2">
        <v>74</v>
      </c>
      <c r="G63" s="2">
        <f t="shared" si="4"/>
        <v>381</v>
      </c>
      <c r="H63" s="14">
        <f t="shared" si="5"/>
        <v>3.2945454545454545E-3</v>
      </c>
      <c r="I63" s="14">
        <f t="shared" si="6"/>
        <v>6.927272727272727E-4</v>
      </c>
      <c r="J63" s="15">
        <f t="shared" si="7"/>
        <v>1.3454545454545455E-4</v>
      </c>
      <c r="K63" s="2">
        <v>897</v>
      </c>
      <c r="L63" s="2"/>
    </row>
    <row r="64" spans="3:13" x14ac:dyDescent="0.25">
      <c r="C64" s="5">
        <v>43946</v>
      </c>
      <c r="D64" s="2">
        <v>1824</v>
      </c>
      <c r="E64" s="2">
        <v>1412</v>
      </c>
      <c r="F64" s="2">
        <v>75</v>
      </c>
      <c r="G64" s="2">
        <f t="shared" si="4"/>
        <v>337</v>
      </c>
      <c r="H64" s="14">
        <f t="shared" ref="H64:H68" si="8">D64/550000</f>
        <v>3.3163636363636364E-3</v>
      </c>
      <c r="I64" s="14">
        <f>G64/550000</f>
        <v>6.1272727272727271E-4</v>
      </c>
      <c r="J64" s="15">
        <f t="shared" ref="J64:J68" si="9">F64/550000</f>
        <v>1.3636363636363637E-4</v>
      </c>
      <c r="K64" s="2">
        <v>906</v>
      </c>
      <c r="L64" s="2"/>
      <c r="M64" s="1">
        <v>43917</v>
      </c>
    </row>
    <row r="65" spans="3:13" x14ac:dyDescent="0.25">
      <c r="C65" s="5">
        <v>43947</v>
      </c>
      <c r="D65" s="2">
        <v>1835</v>
      </c>
      <c r="E65" s="2">
        <v>1420</v>
      </c>
      <c r="F65" s="2">
        <v>76</v>
      </c>
      <c r="G65" s="2">
        <f t="shared" si="4"/>
        <v>339</v>
      </c>
      <c r="H65" s="14">
        <f t="shared" si="8"/>
        <v>3.3363636363636364E-3</v>
      </c>
      <c r="I65" s="14">
        <f>G65/550000</f>
        <v>6.1636363636363635E-4</v>
      </c>
      <c r="J65" s="15">
        <f t="shared" si="9"/>
        <v>1.3818181818181819E-4</v>
      </c>
      <c r="K65" s="2">
        <v>910</v>
      </c>
      <c r="L65" s="2"/>
    </row>
    <row r="66" spans="3:13" x14ac:dyDescent="0.25">
      <c r="C66" s="5">
        <v>43948</v>
      </c>
      <c r="D66" s="2">
        <v>1839</v>
      </c>
      <c r="E66" s="2">
        <v>1435</v>
      </c>
      <c r="F66" s="2">
        <v>76</v>
      </c>
      <c r="G66" s="2">
        <f t="shared" si="4"/>
        <v>328</v>
      </c>
      <c r="H66" s="14">
        <f t="shared" si="8"/>
        <v>3.3436363636363637E-3</v>
      </c>
      <c r="I66" s="14">
        <f>G66/550000</f>
        <v>5.9636363636363641E-4</v>
      </c>
      <c r="J66" s="15">
        <f t="shared" si="9"/>
        <v>1.3818181818181819E-4</v>
      </c>
      <c r="K66" s="2">
        <v>913</v>
      </c>
      <c r="L66" s="2"/>
    </row>
    <row r="67" spans="3:13" x14ac:dyDescent="0.25">
      <c r="C67" s="5">
        <v>43949</v>
      </c>
      <c r="D67" s="2">
        <v>1845</v>
      </c>
      <c r="E67" s="2">
        <v>1467</v>
      </c>
      <c r="F67" s="2">
        <v>78</v>
      </c>
      <c r="G67" s="2">
        <f t="shared" si="4"/>
        <v>300</v>
      </c>
      <c r="H67" s="14">
        <f t="shared" si="8"/>
        <v>3.3545454545454547E-3</v>
      </c>
      <c r="I67" s="14">
        <f>G67/550000</f>
        <v>5.4545454545454548E-4</v>
      </c>
      <c r="J67" s="15">
        <f t="shared" si="9"/>
        <v>1.4181818181818181E-4</v>
      </c>
      <c r="K67" s="2">
        <v>917</v>
      </c>
      <c r="L67" s="2"/>
    </row>
    <row r="68" spans="3:13" x14ac:dyDescent="0.25">
      <c r="C68" s="5">
        <v>43950</v>
      </c>
      <c r="D68" s="2">
        <v>1853</v>
      </c>
      <c r="E68" s="2">
        <v>1490</v>
      </c>
      <c r="F68" s="2">
        <v>79</v>
      </c>
      <c r="G68" s="2">
        <f t="shared" si="4"/>
        <v>284</v>
      </c>
      <c r="H68" s="14">
        <f t="shared" si="8"/>
        <v>3.3690909090909093E-3</v>
      </c>
      <c r="I68" s="14">
        <f>G68/550000</f>
        <v>5.1636363636363642E-4</v>
      </c>
      <c r="J68" s="15">
        <f t="shared" si="9"/>
        <v>1.4363636363636363E-4</v>
      </c>
      <c r="K68" s="2">
        <v>922</v>
      </c>
      <c r="L68" s="2"/>
    </row>
    <row r="69" spans="3:13" x14ac:dyDescent="0.25">
      <c r="C69" s="5">
        <v>43951</v>
      </c>
      <c r="D69" s="2"/>
      <c r="E69" s="2"/>
      <c r="F69" s="2"/>
      <c r="G69" s="2"/>
      <c r="H69" s="2"/>
      <c r="I69" s="14"/>
      <c r="J69" s="15"/>
      <c r="K69" s="2"/>
      <c r="L69" s="2"/>
    </row>
    <row r="70" spans="3:13" x14ac:dyDescent="0.25">
      <c r="C70" s="5">
        <v>43952</v>
      </c>
      <c r="D70" s="2"/>
      <c r="E70" s="2"/>
      <c r="F70" s="2"/>
      <c r="G70" s="2"/>
      <c r="H70" s="2"/>
      <c r="I70" s="14"/>
      <c r="J70" s="15"/>
      <c r="K70" s="2"/>
      <c r="L70" s="2"/>
    </row>
    <row r="71" spans="3:13" x14ac:dyDescent="0.25">
      <c r="C71" s="5">
        <v>43953</v>
      </c>
      <c r="D71" s="2"/>
      <c r="E71" s="2"/>
      <c r="F71" s="2"/>
      <c r="G71" s="2"/>
      <c r="H71" s="2"/>
      <c r="I71" s="14"/>
      <c r="J71" s="15"/>
      <c r="K71" s="2"/>
      <c r="L71" s="2"/>
    </row>
    <row r="72" spans="3:13" x14ac:dyDescent="0.25">
      <c r="C72" s="5">
        <v>43954</v>
      </c>
      <c r="D72" s="2"/>
      <c r="E72" s="2"/>
      <c r="F72" s="2"/>
      <c r="G72" s="2"/>
      <c r="H72" s="2"/>
      <c r="I72" s="14"/>
      <c r="J72" s="15"/>
      <c r="K72" s="2"/>
      <c r="L72" s="2"/>
    </row>
    <row r="73" spans="3:13" x14ac:dyDescent="0.25">
      <c r="C73" s="5">
        <v>43955</v>
      </c>
      <c r="D73" s="2"/>
      <c r="E73" s="2"/>
      <c r="F73" s="2"/>
      <c r="G73" s="2"/>
      <c r="H73" s="2"/>
      <c r="I73" s="14"/>
      <c r="J73" s="14"/>
      <c r="K73" s="2"/>
      <c r="L73" s="2"/>
    </row>
    <row r="74" spans="3:13" x14ac:dyDescent="0.25">
      <c r="C74" s="5">
        <v>43956</v>
      </c>
      <c r="D74" s="2"/>
      <c r="E74" s="2"/>
      <c r="F74" s="2"/>
      <c r="G74" s="2"/>
      <c r="H74" s="2"/>
      <c r="I74" s="14"/>
      <c r="J74" s="14"/>
      <c r="K74" s="2"/>
      <c r="L74" s="2"/>
    </row>
    <row r="75" spans="3:13" x14ac:dyDescent="0.25">
      <c r="C75" s="5">
        <v>43957</v>
      </c>
      <c r="D75" s="2"/>
      <c r="E75" s="2"/>
      <c r="F75" s="2"/>
      <c r="G75" s="2"/>
      <c r="H75" s="2"/>
      <c r="I75" s="14"/>
      <c r="J75" s="14"/>
      <c r="K75" s="2"/>
      <c r="L75" s="2"/>
      <c r="M75" s="1">
        <v>43921</v>
      </c>
    </row>
    <row r="76" spans="3:13" x14ac:dyDescent="0.25">
      <c r="C76" s="2"/>
      <c r="D76" s="6" t="s">
        <v>24</v>
      </c>
      <c r="E76" s="2"/>
      <c r="F76" s="2"/>
      <c r="G76" s="2"/>
      <c r="H76" s="2"/>
      <c r="I76" s="14"/>
      <c r="J76" s="15"/>
      <c r="K76" s="2"/>
      <c r="L76" s="2"/>
    </row>
    <row r="77" spans="3:13" x14ac:dyDescent="0.25">
      <c r="C77" s="2"/>
      <c r="D77" s="6" t="s">
        <v>25</v>
      </c>
      <c r="E77" s="2"/>
      <c r="F77" s="2"/>
      <c r="G77" s="2"/>
      <c r="H77" s="2"/>
      <c r="I77" s="14"/>
      <c r="J77" s="15"/>
      <c r="K77" s="2"/>
      <c r="L77" s="2"/>
    </row>
    <row r="78" spans="3:13" ht="15.75" thickBot="1" x14ac:dyDescent="0.3">
      <c r="C78" s="2"/>
      <c r="D78" s="2"/>
      <c r="E78" s="2"/>
      <c r="F78" s="2"/>
      <c r="G78" s="2"/>
      <c r="H78" s="2"/>
      <c r="I78" s="14"/>
      <c r="J78" s="14"/>
      <c r="K78" s="2"/>
      <c r="L78" s="2"/>
    </row>
    <row r="79" spans="3:13" ht="15.75" thickBot="1" x14ac:dyDescent="0.3">
      <c r="C79" s="24" t="s">
        <v>50</v>
      </c>
      <c r="D79" s="25"/>
      <c r="E79" s="25"/>
      <c r="F79" s="25"/>
      <c r="G79" s="25"/>
      <c r="H79" s="25"/>
      <c r="I79" s="26"/>
      <c r="J79" s="26"/>
      <c r="K79" s="27"/>
      <c r="L79" s="2"/>
    </row>
    <row r="80" spans="3:13" x14ac:dyDescent="0.25">
      <c r="C80" s="2"/>
      <c r="D80" s="2"/>
      <c r="E80" s="2"/>
      <c r="F80" s="2"/>
      <c r="G80" s="2"/>
      <c r="H80" s="2"/>
      <c r="I80" s="14"/>
      <c r="J80" s="14"/>
      <c r="K80" s="2"/>
      <c r="L80" s="2"/>
    </row>
    <row r="81" spans="3:30" x14ac:dyDescent="0.25">
      <c r="C81" s="2"/>
      <c r="D81" s="2"/>
      <c r="E81" s="2"/>
      <c r="F81" s="2"/>
      <c r="G81" s="2"/>
      <c r="H81" s="2"/>
      <c r="I81" s="14"/>
      <c r="J81" s="14"/>
      <c r="K81" s="2"/>
      <c r="L81" s="2"/>
    </row>
    <row r="82" spans="3:30" x14ac:dyDescent="0.25">
      <c r="C82" s="2"/>
      <c r="D82" s="2"/>
      <c r="E82" s="2"/>
      <c r="F82" s="2"/>
      <c r="G82" s="2"/>
      <c r="H82" s="2"/>
      <c r="I82" s="14"/>
      <c r="J82" s="14"/>
      <c r="K82" s="2"/>
      <c r="L82" s="2"/>
    </row>
    <row r="83" spans="3:30" x14ac:dyDescent="0.25">
      <c r="C83" s="2"/>
      <c r="D83" s="2"/>
      <c r="E83" s="2"/>
      <c r="F83" s="2"/>
      <c r="G83" s="2"/>
      <c r="H83" s="2"/>
      <c r="I83" s="14"/>
      <c r="J83" s="14"/>
      <c r="K83" s="2"/>
      <c r="L83" s="2"/>
      <c r="M83" s="1">
        <v>43922</v>
      </c>
    </row>
    <row r="84" spans="3:30" x14ac:dyDescent="0.25">
      <c r="C84" s="2"/>
      <c r="D84" s="2"/>
      <c r="E84" s="2"/>
      <c r="F84" s="2"/>
      <c r="G84" s="2"/>
      <c r="H84" s="2"/>
      <c r="I84" s="14"/>
      <c r="J84" s="14"/>
      <c r="K84" s="2"/>
      <c r="L84" s="2"/>
    </row>
    <row r="85" spans="3:30" x14ac:dyDescent="0.25">
      <c r="C85" s="2"/>
      <c r="D85" s="2"/>
      <c r="E85" s="2"/>
      <c r="F85" s="2"/>
      <c r="G85" s="2"/>
      <c r="H85" s="2"/>
      <c r="I85" s="14"/>
      <c r="J85" s="14"/>
      <c r="K85" s="2"/>
      <c r="L85" s="2"/>
    </row>
    <row r="86" spans="3:30" x14ac:dyDescent="0.25">
      <c r="C86" s="2"/>
      <c r="D86" s="2"/>
      <c r="E86" s="2"/>
      <c r="F86" s="2"/>
      <c r="G86" s="2"/>
      <c r="H86" s="2"/>
      <c r="I86" s="14"/>
      <c r="J86" s="14"/>
      <c r="K86" s="2"/>
      <c r="L86" s="2"/>
      <c r="W86" t="s">
        <v>29</v>
      </c>
    </row>
    <row r="87" spans="3:30" x14ac:dyDescent="0.25">
      <c r="C87" s="2"/>
      <c r="D87" s="2"/>
      <c r="E87" s="2"/>
      <c r="F87" s="2"/>
      <c r="G87" s="2"/>
      <c r="H87" s="2"/>
      <c r="I87" s="14"/>
      <c r="J87" s="14"/>
      <c r="K87" s="2"/>
      <c r="L87" s="2"/>
      <c r="AC87" s="20" t="s">
        <v>30</v>
      </c>
    </row>
    <row r="88" spans="3:30" x14ac:dyDescent="0.25">
      <c r="C88" s="2"/>
      <c r="D88" s="2"/>
      <c r="E88" s="2"/>
      <c r="F88" s="2"/>
      <c r="G88" s="2"/>
      <c r="H88" s="2"/>
      <c r="I88" s="14"/>
      <c r="J88" s="14"/>
      <c r="K88" s="2"/>
      <c r="L88" s="2"/>
      <c r="W88" s="5">
        <v>43907</v>
      </c>
      <c r="X88" s="2">
        <v>2</v>
      </c>
      <c r="Z88" s="5">
        <v>43907</v>
      </c>
      <c r="AA88">
        <v>18</v>
      </c>
      <c r="AB88">
        <v>2</v>
      </c>
      <c r="AC88" s="18">
        <f>X131/43</f>
        <v>1.8372093023255813</v>
      </c>
      <c r="AD88" t="s">
        <v>31</v>
      </c>
    </row>
    <row r="89" spans="3:30" x14ac:dyDescent="0.25">
      <c r="C89" s="2"/>
      <c r="D89" s="2"/>
      <c r="E89" s="2"/>
      <c r="F89" s="2"/>
      <c r="G89" s="2"/>
      <c r="H89" s="2"/>
      <c r="I89" s="14"/>
      <c r="J89" s="14"/>
      <c r="K89" s="2"/>
      <c r="L89" s="2"/>
      <c r="W89" s="5">
        <v>43908</v>
      </c>
      <c r="X89" s="2">
        <v>4</v>
      </c>
      <c r="Z89" s="5">
        <v>43908</v>
      </c>
      <c r="AA89">
        <v>18</v>
      </c>
      <c r="AB89">
        <f t="shared" ref="AB89:AB131" si="10">X89-X88</f>
        <v>2</v>
      </c>
    </row>
    <row r="90" spans="3:30" x14ac:dyDescent="0.25">
      <c r="C90" s="2"/>
      <c r="D90" s="2"/>
      <c r="E90" s="2"/>
      <c r="F90" s="2"/>
      <c r="G90" s="2"/>
      <c r="H90" s="2"/>
      <c r="I90" s="14"/>
      <c r="J90" s="14"/>
      <c r="K90" s="2"/>
      <c r="L90" s="2"/>
      <c r="W90" s="5">
        <v>43909</v>
      </c>
      <c r="X90" s="2">
        <v>4</v>
      </c>
      <c r="Z90" s="5">
        <v>43909</v>
      </c>
      <c r="AA90">
        <v>18</v>
      </c>
      <c r="AB90">
        <f t="shared" si="10"/>
        <v>0</v>
      </c>
    </row>
    <row r="91" spans="3:30" x14ac:dyDescent="0.25">
      <c r="C91" s="2"/>
      <c r="D91" s="2"/>
      <c r="E91" s="2"/>
      <c r="F91" s="2"/>
      <c r="G91" s="2"/>
      <c r="H91" s="2"/>
      <c r="I91" s="14"/>
      <c r="J91" s="14"/>
      <c r="K91" s="2"/>
      <c r="L91" s="2"/>
      <c r="M91" s="1">
        <v>43923</v>
      </c>
      <c r="W91" s="5">
        <v>43910</v>
      </c>
      <c r="X91" s="2">
        <v>5</v>
      </c>
      <c r="Z91" s="5">
        <v>43910</v>
      </c>
      <c r="AA91">
        <v>18</v>
      </c>
      <c r="AB91">
        <f t="shared" si="10"/>
        <v>1</v>
      </c>
    </row>
    <row r="92" spans="3:30" x14ac:dyDescent="0.25">
      <c r="C92" s="2"/>
      <c r="D92" s="2"/>
      <c r="E92" s="2"/>
      <c r="F92" s="2"/>
      <c r="G92" s="2"/>
      <c r="H92" s="2"/>
      <c r="I92" s="14"/>
      <c r="J92" s="14"/>
      <c r="K92" s="2"/>
      <c r="L92" s="2"/>
      <c r="W92" s="5">
        <v>43911</v>
      </c>
      <c r="X92" s="2">
        <v>5</v>
      </c>
      <c r="Z92" s="5">
        <v>43911</v>
      </c>
      <c r="AA92">
        <v>18</v>
      </c>
      <c r="AB92">
        <f t="shared" si="10"/>
        <v>0</v>
      </c>
    </row>
    <row r="93" spans="3:30" x14ac:dyDescent="0.25">
      <c r="C93" s="2"/>
      <c r="D93" s="2"/>
      <c r="E93" s="2"/>
      <c r="F93" s="2"/>
      <c r="G93" s="2"/>
      <c r="H93" s="2"/>
      <c r="I93" s="14"/>
      <c r="J93" s="14"/>
      <c r="K93" s="2"/>
      <c r="L93" s="2"/>
      <c r="W93" s="5">
        <v>43912</v>
      </c>
      <c r="X93" s="2">
        <v>5</v>
      </c>
      <c r="Z93" s="5">
        <v>43912</v>
      </c>
      <c r="AA93">
        <v>18</v>
      </c>
      <c r="AB93">
        <f t="shared" si="10"/>
        <v>0</v>
      </c>
    </row>
    <row r="94" spans="3:30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  <c r="W94" s="5">
        <v>43913</v>
      </c>
      <c r="X94" s="2">
        <v>6</v>
      </c>
      <c r="Z94" s="5">
        <v>43913</v>
      </c>
      <c r="AA94">
        <v>18</v>
      </c>
      <c r="AB94">
        <f t="shared" si="10"/>
        <v>1</v>
      </c>
    </row>
    <row r="95" spans="3:30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  <c r="W95" s="5">
        <v>43914</v>
      </c>
      <c r="X95" s="2">
        <v>7</v>
      </c>
      <c r="Z95" s="5">
        <v>43914</v>
      </c>
      <c r="AA95">
        <v>18</v>
      </c>
      <c r="AB95">
        <f t="shared" si="10"/>
        <v>1</v>
      </c>
    </row>
    <row r="96" spans="3:30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  <c r="W96" s="5">
        <v>43915</v>
      </c>
      <c r="X96" s="2">
        <v>8</v>
      </c>
      <c r="Z96" s="5">
        <v>43915</v>
      </c>
      <c r="AA96">
        <v>18</v>
      </c>
      <c r="AB96">
        <f t="shared" si="10"/>
        <v>1</v>
      </c>
    </row>
    <row r="97" spans="3:28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  <c r="W97" s="5">
        <v>43916</v>
      </c>
      <c r="X97" s="2">
        <v>9</v>
      </c>
      <c r="Z97" s="5">
        <v>43916</v>
      </c>
      <c r="AA97">
        <v>18</v>
      </c>
      <c r="AB97">
        <f t="shared" si="10"/>
        <v>1</v>
      </c>
    </row>
    <row r="98" spans="3:28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  <c r="W98" s="5">
        <v>43917</v>
      </c>
      <c r="X98" s="2">
        <v>14</v>
      </c>
      <c r="Z98" s="5">
        <v>43917</v>
      </c>
      <c r="AA98">
        <v>18</v>
      </c>
      <c r="AB98">
        <f t="shared" si="10"/>
        <v>5</v>
      </c>
    </row>
    <row r="99" spans="3:28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1">
        <v>43924</v>
      </c>
      <c r="W99" s="5">
        <v>43918</v>
      </c>
      <c r="X99" s="2">
        <v>14</v>
      </c>
      <c r="Z99" s="5">
        <v>43918</v>
      </c>
      <c r="AA99">
        <v>18</v>
      </c>
      <c r="AB99">
        <f t="shared" si="10"/>
        <v>0</v>
      </c>
    </row>
    <row r="100" spans="3:28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  <c r="W100" s="5">
        <v>43919</v>
      </c>
      <c r="X100" s="2">
        <v>14</v>
      </c>
      <c r="Z100" s="5">
        <v>43919</v>
      </c>
      <c r="AA100">
        <v>18</v>
      </c>
      <c r="AB100">
        <f t="shared" si="10"/>
        <v>0</v>
      </c>
    </row>
    <row r="101" spans="3:28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  <c r="W101" s="5">
        <v>43920</v>
      </c>
      <c r="X101" s="2">
        <v>14</v>
      </c>
      <c r="Z101" s="5">
        <v>43920</v>
      </c>
      <c r="AA101">
        <v>18</v>
      </c>
      <c r="AB101">
        <f t="shared" si="10"/>
        <v>0</v>
      </c>
    </row>
    <row r="102" spans="3:28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  <c r="W102" s="5">
        <v>43921</v>
      </c>
      <c r="X102" s="2">
        <v>15</v>
      </c>
      <c r="Z102" s="5">
        <v>43921</v>
      </c>
      <c r="AA102">
        <v>18</v>
      </c>
      <c r="AB102">
        <f t="shared" si="10"/>
        <v>1</v>
      </c>
    </row>
    <row r="103" spans="3:28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  <c r="W103" s="5">
        <v>43922</v>
      </c>
      <c r="X103" s="2">
        <v>16</v>
      </c>
      <c r="Z103" s="5">
        <v>43922</v>
      </c>
      <c r="AA103">
        <v>18</v>
      </c>
      <c r="AB103">
        <f t="shared" si="10"/>
        <v>1</v>
      </c>
    </row>
    <row r="104" spans="3:28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  <c r="W104" s="5">
        <v>43923</v>
      </c>
      <c r="X104" s="2">
        <v>21</v>
      </c>
      <c r="Z104" s="5">
        <v>43923</v>
      </c>
      <c r="AA104">
        <v>18</v>
      </c>
      <c r="AB104">
        <f t="shared" si="10"/>
        <v>5</v>
      </c>
    </row>
    <row r="105" spans="3:28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  <c r="W105" s="5">
        <v>43924</v>
      </c>
      <c r="X105" s="2">
        <v>27</v>
      </c>
      <c r="Z105" s="5">
        <v>43924</v>
      </c>
      <c r="AA105">
        <v>18</v>
      </c>
      <c r="AB105">
        <f t="shared" si="10"/>
        <v>6</v>
      </c>
    </row>
    <row r="106" spans="3:28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W106" s="5">
        <v>43925</v>
      </c>
      <c r="X106" s="2">
        <v>27</v>
      </c>
      <c r="Z106" s="5">
        <v>43925</v>
      </c>
      <c r="AA106">
        <v>18</v>
      </c>
      <c r="AB106">
        <f t="shared" si="10"/>
        <v>0</v>
      </c>
    </row>
    <row r="107" spans="3:28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W107" s="5">
        <v>43926</v>
      </c>
      <c r="X107" s="2">
        <v>27</v>
      </c>
      <c r="Z107" s="5">
        <v>43926</v>
      </c>
      <c r="AA107">
        <v>18</v>
      </c>
      <c r="AB107">
        <f t="shared" si="10"/>
        <v>0</v>
      </c>
    </row>
    <row r="108" spans="3:28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W108" s="5">
        <v>43927</v>
      </c>
      <c r="X108" s="2">
        <v>35</v>
      </c>
      <c r="Z108" s="5">
        <v>43927</v>
      </c>
      <c r="AA108">
        <v>18</v>
      </c>
      <c r="AB108">
        <f t="shared" si="10"/>
        <v>8</v>
      </c>
    </row>
    <row r="109" spans="3:28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W109" s="5">
        <v>43928</v>
      </c>
      <c r="X109" s="2">
        <v>35</v>
      </c>
      <c r="Z109" s="5">
        <v>43928</v>
      </c>
      <c r="AA109">
        <v>18</v>
      </c>
      <c r="AB109">
        <f t="shared" si="10"/>
        <v>0</v>
      </c>
    </row>
    <row r="110" spans="3:28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W110" s="5">
        <v>43929</v>
      </c>
      <c r="X110" s="2">
        <v>36</v>
      </c>
      <c r="Z110" s="5">
        <v>43929</v>
      </c>
      <c r="AA110">
        <v>18</v>
      </c>
      <c r="AB110">
        <f t="shared" si="10"/>
        <v>1</v>
      </c>
    </row>
    <row r="111" spans="3:28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  <c r="W111" s="5">
        <v>43930</v>
      </c>
      <c r="X111" s="2">
        <v>41</v>
      </c>
      <c r="Z111" s="5">
        <v>43930</v>
      </c>
      <c r="AA111">
        <v>18</v>
      </c>
      <c r="AB111">
        <f t="shared" si="10"/>
        <v>5</v>
      </c>
    </row>
    <row r="112" spans="3:28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  <c r="W112" s="5">
        <v>43931</v>
      </c>
      <c r="X112" s="2">
        <v>48</v>
      </c>
      <c r="Z112" s="5">
        <v>43931</v>
      </c>
      <c r="AA112">
        <v>18</v>
      </c>
      <c r="AB112">
        <f t="shared" si="10"/>
        <v>7</v>
      </c>
    </row>
    <row r="113" spans="13:28" x14ac:dyDescent="0.25">
      <c r="M113" s="1">
        <v>43927</v>
      </c>
      <c r="W113" s="5">
        <v>43932</v>
      </c>
      <c r="X113" s="2">
        <v>50</v>
      </c>
      <c r="Z113" s="5">
        <v>43932</v>
      </c>
      <c r="AA113">
        <v>18</v>
      </c>
      <c r="AB113">
        <f t="shared" si="10"/>
        <v>2</v>
      </c>
    </row>
    <row r="114" spans="13:28" x14ac:dyDescent="0.25">
      <c r="W114" s="5">
        <v>43933</v>
      </c>
      <c r="X114" s="2">
        <v>51</v>
      </c>
      <c r="Z114" s="5">
        <v>43933</v>
      </c>
      <c r="AA114">
        <v>18</v>
      </c>
      <c r="AB114">
        <f t="shared" si="10"/>
        <v>1</v>
      </c>
    </row>
    <row r="115" spans="13:28" x14ac:dyDescent="0.25">
      <c r="W115" s="5">
        <v>43934</v>
      </c>
      <c r="X115" s="2">
        <v>51</v>
      </c>
      <c r="Z115" s="5">
        <v>43934</v>
      </c>
      <c r="AA115">
        <v>18</v>
      </c>
      <c r="AB115">
        <f t="shared" si="10"/>
        <v>0</v>
      </c>
    </row>
    <row r="116" spans="13:28" x14ac:dyDescent="0.25">
      <c r="W116" s="5">
        <v>43935</v>
      </c>
      <c r="X116" s="2">
        <v>52</v>
      </c>
      <c r="Z116" s="5">
        <v>43935</v>
      </c>
      <c r="AA116">
        <v>18</v>
      </c>
      <c r="AB116">
        <f t="shared" si="10"/>
        <v>1</v>
      </c>
    </row>
    <row r="117" spans="13:28" x14ac:dyDescent="0.25">
      <c r="W117" s="5">
        <v>43936</v>
      </c>
      <c r="X117" s="2">
        <v>54</v>
      </c>
      <c r="Z117" s="5">
        <v>43936</v>
      </c>
      <c r="AA117">
        <v>18</v>
      </c>
      <c r="AB117">
        <f t="shared" si="10"/>
        <v>2</v>
      </c>
    </row>
    <row r="118" spans="13:28" x14ac:dyDescent="0.25">
      <c r="W118" s="5">
        <v>43937</v>
      </c>
      <c r="X118" s="2">
        <v>56</v>
      </c>
      <c r="Z118" s="5">
        <v>43937</v>
      </c>
      <c r="AA118">
        <v>18</v>
      </c>
      <c r="AB118">
        <f t="shared" si="10"/>
        <v>2</v>
      </c>
    </row>
    <row r="119" spans="13:28" x14ac:dyDescent="0.25">
      <c r="W119" s="5">
        <v>43938</v>
      </c>
      <c r="X119" s="2">
        <v>59</v>
      </c>
      <c r="Z119" s="5">
        <v>43938</v>
      </c>
      <c r="AA119">
        <v>18</v>
      </c>
      <c r="AB119">
        <f t="shared" si="10"/>
        <v>3</v>
      </c>
    </row>
    <row r="120" spans="13:28" x14ac:dyDescent="0.25">
      <c r="W120" s="5">
        <v>43939</v>
      </c>
      <c r="X120" s="2">
        <v>62</v>
      </c>
      <c r="Z120" s="5">
        <v>43939</v>
      </c>
      <c r="AA120">
        <v>18</v>
      </c>
      <c r="AB120">
        <f t="shared" si="10"/>
        <v>3</v>
      </c>
    </row>
    <row r="121" spans="13:28" x14ac:dyDescent="0.25">
      <c r="W121" s="5">
        <v>43940</v>
      </c>
      <c r="X121" s="2">
        <v>62</v>
      </c>
      <c r="Z121" s="5">
        <v>43940</v>
      </c>
      <c r="AA121">
        <v>18</v>
      </c>
      <c r="AB121">
        <f t="shared" si="10"/>
        <v>0</v>
      </c>
    </row>
    <row r="122" spans="13:28" x14ac:dyDescent="0.25">
      <c r="W122" s="5">
        <v>43941</v>
      </c>
      <c r="X122" s="2">
        <v>63</v>
      </c>
      <c r="Z122" s="5">
        <v>43941</v>
      </c>
      <c r="AA122">
        <v>18</v>
      </c>
      <c r="AB122">
        <f t="shared" si="10"/>
        <v>1</v>
      </c>
    </row>
    <row r="123" spans="13:28" x14ac:dyDescent="0.25">
      <c r="W123" s="5">
        <v>43942</v>
      </c>
      <c r="X123" s="2">
        <v>65</v>
      </c>
      <c r="Z123" s="5">
        <v>43942</v>
      </c>
      <c r="AA123">
        <v>18</v>
      </c>
      <c r="AB123">
        <f t="shared" si="10"/>
        <v>2</v>
      </c>
    </row>
    <row r="124" spans="13:28" x14ac:dyDescent="0.25">
      <c r="W124" s="5">
        <v>43943</v>
      </c>
      <c r="X124" s="2">
        <v>70</v>
      </c>
      <c r="Z124" s="5">
        <v>43943</v>
      </c>
      <c r="AA124">
        <v>18</v>
      </c>
      <c r="AB124">
        <f t="shared" si="10"/>
        <v>5</v>
      </c>
    </row>
    <row r="125" spans="13:28" x14ac:dyDescent="0.25">
      <c r="W125" s="5">
        <v>43944</v>
      </c>
      <c r="X125" s="2">
        <v>73</v>
      </c>
      <c r="Z125" s="5">
        <v>43944</v>
      </c>
      <c r="AA125">
        <v>18</v>
      </c>
      <c r="AB125">
        <f t="shared" si="10"/>
        <v>3</v>
      </c>
    </row>
    <row r="126" spans="13:28" x14ac:dyDescent="0.25">
      <c r="W126" s="1">
        <v>43945</v>
      </c>
      <c r="X126" s="2">
        <v>74</v>
      </c>
      <c r="Z126" s="1">
        <v>43945</v>
      </c>
      <c r="AA126">
        <v>18</v>
      </c>
      <c r="AB126">
        <f t="shared" si="10"/>
        <v>1</v>
      </c>
    </row>
    <row r="127" spans="13:28" x14ac:dyDescent="0.25">
      <c r="W127" s="1">
        <v>43946</v>
      </c>
      <c r="X127" s="2">
        <v>75</v>
      </c>
      <c r="Z127" s="1">
        <v>43946</v>
      </c>
      <c r="AA127">
        <v>18</v>
      </c>
      <c r="AB127">
        <f t="shared" si="10"/>
        <v>1</v>
      </c>
    </row>
    <row r="128" spans="13:28" x14ac:dyDescent="0.25">
      <c r="W128" s="1">
        <v>43947</v>
      </c>
      <c r="X128" s="2">
        <v>76</v>
      </c>
      <c r="Z128" s="1">
        <v>43947</v>
      </c>
      <c r="AA128">
        <v>18</v>
      </c>
      <c r="AB128">
        <f t="shared" si="10"/>
        <v>1</v>
      </c>
    </row>
    <row r="129" spans="13:28" x14ac:dyDescent="0.25">
      <c r="W129" s="1">
        <v>43948</v>
      </c>
      <c r="X129" s="2">
        <v>76</v>
      </c>
      <c r="Z129" s="1">
        <v>43948</v>
      </c>
      <c r="AA129">
        <v>18</v>
      </c>
      <c r="AB129">
        <f t="shared" si="10"/>
        <v>0</v>
      </c>
    </row>
    <row r="130" spans="13:28" x14ac:dyDescent="0.25">
      <c r="W130" s="1">
        <v>43949</v>
      </c>
      <c r="X130" s="2">
        <v>78</v>
      </c>
      <c r="Z130" s="1">
        <v>43949</v>
      </c>
      <c r="AA130">
        <v>18</v>
      </c>
      <c r="AB130">
        <f t="shared" si="10"/>
        <v>2</v>
      </c>
    </row>
    <row r="131" spans="13:28" x14ac:dyDescent="0.25">
      <c r="W131" s="1">
        <v>43950</v>
      </c>
      <c r="X131" s="2">
        <v>79</v>
      </c>
      <c r="Z131" s="1">
        <v>43950</v>
      </c>
      <c r="AA131">
        <v>18</v>
      </c>
      <c r="AB131">
        <f t="shared" si="10"/>
        <v>1</v>
      </c>
    </row>
    <row r="132" spans="13:28" x14ac:dyDescent="0.25">
      <c r="M132" s="1">
        <v>43929</v>
      </c>
    </row>
    <row r="140" spans="13:28" x14ac:dyDescent="0.25">
      <c r="M140" s="1">
        <v>43930</v>
      </c>
    </row>
    <row r="149" spans="13:13" x14ac:dyDescent="0.25">
      <c r="M149" s="1">
        <v>43931</v>
      </c>
    </row>
    <row r="158" spans="13:13" x14ac:dyDescent="0.25">
      <c r="M158" s="1">
        <v>43932</v>
      </c>
    </row>
    <row r="166" spans="13:13" x14ac:dyDescent="0.25">
      <c r="M166" s="1">
        <v>43933</v>
      </c>
    </row>
    <row r="174" spans="13:13" x14ac:dyDescent="0.25">
      <c r="M174" s="1">
        <v>43935</v>
      </c>
    </row>
    <row r="183" spans="13:13" x14ac:dyDescent="0.25">
      <c r="M183" s="1">
        <v>43936</v>
      </c>
    </row>
    <row r="193" spans="13:13" x14ac:dyDescent="0.25">
      <c r="M193" s="1">
        <v>43937</v>
      </c>
    </row>
    <row r="201" spans="13:13" x14ac:dyDescent="0.25">
      <c r="M201" s="1">
        <v>43938</v>
      </c>
    </row>
    <row r="211" spans="13:13" x14ac:dyDescent="0.25">
      <c r="M211" s="1">
        <v>43939</v>
      </c>
    </row>
    <row r="222" spans="13:13" x14ac:dyDescent="0.25">
      <c r="M222" s="1">
        <v>43941</v>
      </c>
    </row>
    <row r="230" spans="13:14" x14ac:dyDescent="0.25">
      <c r="M230" s="1">
        <v>43942</v>
      </c>
    </row>
    <row r="238" spans="13:14" x14ac:dyDescent="0.25">
      <c r="N238" s="19" t="s">
        <v>28</v>
      </c>
    </row>
    <row r="240" spans="13:14" x14ac:dyDescent="0.25">
      <c r="M240" s="1">
        <v>43943</v>
      </c>
    </row>
    <row r="246" spans="13:13" x14ac:dyDescent="0.25">
      <c r="M246" s="1">
        <v>43944</v>
      </c>
    </row>
    <row r="253" spans="13:13" x14ac:dyDescent="0.25">
      <c r="M253" s="1">
        <v>43945</v>
      </c>
    </row>
    <row r="259" spans="13:13" x14ac:dyDescent="0.25">
      <c r="M259" s="1">
        <v>43946</v>
      </c>
    </row>
    <row r="267" spans="13:13" x14ac:dyDescent="0.25">
      <c r="M267" s="1">
        <v>43947</v>
      </c>
    </row>
    <row r="273" spans="13:13" x14ac:dyDescent="0.25">
      <c r="M273" s="1">
        <v>43949</v>
      </c>
    </row>
    <row r="279" spans="13:13" x14ac:dyDescent="0.25">
      <c r="M279" s="1">
        <v>43950</v>
      </c>
    </row>
  </sheetData>
  <hyperlinks>
    <hyperlink ref="G3" r:id="rId1" xr:uid="{DB143296-3889-4BB4-9A6B-4A1A027B9508}"/>
  </hyperlinks>
  <pageMargins left="0.25" right="0.25" top="0.75" bottom="0.75" header="0.3" footer="0.3"/>
  <pageSetup paperSize="9" scale="42" fitToWidth="2" orientation="landscape" horizontalDpi="200" verticalDpi="200" r:id="rId2"/>
  <ignoredErrors>
    <ignoredError sqref="I6:I25 I39:I68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E4F6-61EE-449E-BA63-F7C16B690F85}">
  <sheetPr>
    <pageSetUpPr fitToPage="1"/>
  </sheetPr>
  <dimension ref="C1:V48"/>
  <sheetViews>
    <sheetView showGridLines="0" showRowColHeaders="0" zoomScale="75" zoomScaleNormal="75" workbookViewId="0">
      <selection activeCell="S49" sqref="A1:S49"/>
    </sheetView>
  </sheetViews>
  <sheetFormatPr baseColWidth="10" defaultRowHeight="15" x14ac:dyDescent="0.25"/>
  <cols>
    <col min="1" max="1" width="2" customWidth="1"/>
    <col min="2" max="2" width="1.42578125" customWidth="1"/>
    <col min="3" max="3" width="41.5703125" customWidth="1"/>
  </cols>
  <sheetData>
    <row r="1" spans="3:19" ht="23.25" x14ac:dyDescent="0.35">
      <c r="C1" s="23" t="s">
        <v>43</v>
      </c>
      <c r="D1" s="22" t="s">
        <v>45</v>
      </c>
      <c r="F1" t="s">
        <v>47</v>
      </c>
    </row>
    <row r="3" spans="3:19" x14ac:dyDescent="0.25">
      <c r="C3" s="7" t="s">
        <v>32</v>
      </c>
      <c r="D3" s="21">
        <v>43935</v>
      </c>
      <c r="E3" s="21">
        <v>43936</v>
      </c>
      <c r="F3" s="21">
        <v>43937</v>
      </c>
      <c r="G3" s="21">
        <v>43938</v>
      </c>
      <c r="H3" s="21">
        <v>43939</v>
      </c>
      <c r="I3" s="21">
        <v>43940</v>
      </c>
      <c r="J3" s="21">
        <v>43941</v>
      </c>
      <c r="K3" s="21">
        <v>43942</v>
      </c>
      <c r="L3" s="21">
        <v>43943</v>
      </c>
      <c r="M3" s="21">
        <v>43944</v>
      </c>
      <c r="N3" s="21">
        <v>43945</v>
      </c>
      <c r="O3" s="21">
        <v>43946</v>
      </c>
      <c r="P3" s="21">
        <v>43947</v>
      </c>
      <c r="Q3" s="21">
        <v>43948</v>
      </c>
      <c r="R3" s="21">
        <v>43949</v>
      </c>
      <c r="S3" s="5" t="s">
        <v>10</v>
      </c>
    </row>
    <row r="4" spans="3:19" ht="5.25" customHeight="1" x14ac:dyDescent="0.25">
      <c r="C4" s="7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3:19" x14ac:dyDescent="0.25">
      <c r="C5" s="7" t="s">
        <v>33</v>
      </c>
      <c r="D5" s="9">
        <v>59865</v>
      </c>
      <c r="E5" s="9">
        <v>58349</v>
      </c>
      <c r="F5" s="9">
        <v>56646</v>
      </c>
      <c r="G5" s="9">
        <v>53931</v>
      </c>
      <c r="H5" s="9">
        <v>53483</v>
      </c>
      <c r="I5" s="9">
        <v>52598</v>
      </c>
      <c r="J5" s="9">
        <v>50703</v>
      </c>
      <c r="K5" s="9">
        <v>48058</v>
      </c>
      <c r="L5" s="9">
        <v>45969</v>
      </c>
      <c r="M5" s="9">
        <v>44254</v>
      </c>
      <c r="N5" s="9">
        <v>39439</v>
      </c>
      <c r="O5" s="9">
        <v>40836</v>
      </c>
      <c r="P5" s="9">
        <v>39794</v>
      </c>
      <c r="Q5" s="9">
        <v>38132</v>
      </c>
      <c r="R5" s="9">
        <v>36198</v>
      </c>
      <c r="S5" s="9"/>
    </row>
    <row r="6" spans="3:19" x14ac:dyDescent="0.25">
      <c r="C6" s="7"/>
    </row>
    <row r="7" spans="3:19" x14ac:dyDescent="0.25">
      <c r="Q7" s="7" t="s">
        <v>34</v>
      </c>
      <c r="R7" s="18">
        <f>$R$5/D5</f>
        <v>0.60466048609371081</v>
      </c>
    </row>
    <row r="8" spans="3:19" x14ac:dyDescent="0.25">
      <c r="Q8" s="7" t="s">
        <v>35</v>
      </c>
      <c r="R8" s="18">
        <f>$R$5/E5</f>
        <v>0.62037052905791013</v>
      </c>
    </row>
    <row r="9" spans="3:19" x14ac:dyDescent="0.25">
      <c r="Q9" s="7" t="s">
        <v>36</v>
      </c>
      <c r="R9" s="18">
        <f>$R$5/F5</f>
        <v>0.63902129011757225</v>
      </c>
    </row>
    <row r="10" spans="3:19" x14ac:dyDescent="0.25">
      <c r="Q10" s="7" t="s">
        <v>37</v>
      </c>
      <c r="R10" s="18">
        <f>$R$5/G5</f>
        <v>0.67119096623463315</v>
      </c>
    </row>
    <row r="11" spans="3:19" x14ac:dyDescent="0.25">
      <c r="Q11" s="7" t="s">
        <v>38</v>
      </c>
      <c r="R11" s="18">
        <f>$R$5/H5</f>
        <v>0.67681319297720766</v>
      </c>
    </row>
    <row r="12" spans="3:19" x14ac:dyDescent="0.25">
      <c r="Q12" s="7" t="s">
        <v>39</v>
      </c>
      <c r="R12" s="18">
        <f>$R$5/I5</f>
        <v>0.68820107228411731</v>
      </c>
    </row>
    <row r="13" spans="3:19" x14ac:dyDescent="0.25">
      <c r="Q13" s="7" t="s">
        <v>40</v>
      </c>
      <c r="R13" s="18">
        <f>$R$5/J5</f>
        <v>0.71392225312111712</v>
      </c>
    </row>
    <row r="14" spans="3:19" x14ac:dyDescent="0.25">
      <c r="Q14" s="7" t="s">
        <v>41</v>
      </c>
      <c r="R14" s="18">
        <f>$R$5/K5</f>
        <v>0.75321486537101001</v>
      </c>
    </row>
    <row r="29" spans="3:4" x14ac:dyDescent="0.25">
      <c r="D29" t="s">
        <v>42</v>
      </c>
    </row>
    <row r="30" spans="3:4" x14ac:dyDescent="0.25">
      <c r="D30" t="s">
        <v>44</v>
      </c>
    </row>
    <row r="32" spans="3:4" x14ac:dyDescent="0.25">
      <c r="C32" s="6" t="s">
        <v>49</v>
      </c>
    </row>
    <row r="35" spans="3:22" ht="23.25" x14ac:dyDescent="0.35">
      <c r="C35" s="23" t="s">
        <v>43</v>
      </c>
      <c r="D35" s="20" t="s">
        <v>46</v>
      </c>
    </row>
    <row r="36" spans="3:22" ht="4.5" customHeight="1" x14ac:dyDescent="0.25"/>
    <row r="37" spans="3:22" x14ac:dyDescent="0.25">
      <c r="C37" s="7" t="s">
        <v>32</v>
      </c>
      <c r="D37" s="5">
        <v>43935</v>
      </c>
      <c r="E37" s="5">
        <v>43936</v>
      </c>
      <c r="F37" s="5">
        <v>43937</v>
      </c>
      <c r="G37" s="5">
        <v>43938</v>
      </c>
      <c r="H37" s="5">
        <v>43939</v>
      </c>
      <c r="I37" s="5">
        <v>43940</v>
      </c>
      <c r="J37" s="5">
        <v>43941</v>
      </c>
      <c r="K37" s="5">
        <v>43942</v>
      </c>
      <c r="L37" s="5">
        <v>43943</v>
      </c>
      <c r="M37" s="5">
        <v>43944</v>
      </c>
      <c r="N37" s="5">
        <v>43945</v>
      </c>
      <c r="O37" s="5">
        <v>43946</v>
      </c>
      <c r="P37" s="5">
        <v>43947</v>
      </c>
      <c r="Q37" s="5">
        <v>43948</v>
      </c>
      <c r="R37" s="5">
        <v>43949</v>
      </c>
    </row>
    <row r="38" spans="3:22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3:22" x14ac:dyDescent="0.25">
      <c r="C39" s="7" t="s">
        <v>33</v>
      </c>
      <c r="D39" s="2">
        <v>520</v>
      </c>
      <c r="E39" s="2">
        <v>509</v>
      </c>
      <c r="F39" s="2">
        <v>479</v>
      </c>
      <c r="G39" s="2">
        <v>448</v>
      </c>
      <c r="H39" s="2">
        <v>436</v>
      </c>
      <c r="I39" s="2">
        <v>443</v>
      </c>
      <c r="J39" s="2">
        <v>398</v>
      </c>
      <c r="K39" s="2">
        <v>403</v>
      </c>
      <c r="L39" s="2">
        <v>400</v>
      </c>
      <c r="M39" s="2">
        <v>381</v>
      </c>
      <c r="N39" s="2">
        <v>337</v>
      </c>
      <c r="O39" s="2">
        <v>339</v>
      </c>
      <c r="P39" s="2">
        <v>328</v>
      </c>
      <c r="Q39" s="2">
        <v>300</v>
      </c>
      <c r="R39" s="2">
        <v>284</v>
      </c>
      <c r="T39" s="28"/>
      <c r="U39" s="28"/>
      <c r="V39" s="28"/>
    </row>
    <row r="40" spans="3:22" x14ac:dyDescent="0.25">
      <c r="T40" s="28"/>
      <c r="U40" s="28"/>
      <c r="V40" s="28"/>
    </row>
    <row r="41" spans="3:22" x14ac:dyDescent="0.25">
      <c r="D41" t="s">
        <v>48</v>
      </c>
      <c r="Q41" s="7" t="s">
        <v>34</v>
      </c>
      <c r="R41" s="18">
        <f>$R39/D39</f>
        <v>0.5461538461538461</v>
      </c>
      <c r="T41" s="28"/>
      <c r="U41" s="28"/>
      <c r="V41" s="28"/>
    </row>
    <row r="42" spans="3:22" x14ac:dyDescent="0.25">
      <c r="Q42" s="7" t="s">
        <v>35</v>
      </c>
      <c r="R42" s="18">
        <f>$R$39/E$39</f>
        <v>0.55795677799607069</v>
      </c>
      <c r="T42" s="28"/>
      <c r="U42" s="28"/>
      <c r="V42" s="28"/>
    </row>
    <row r="43" spans="3:22" x14ac:dyDescent="0.25">
      <c r="Q43" s="7" t="s">
        <v>36</v>
      </c>
      <c r="R43" s="18">
        <f>$R$39/F$39</f>
        <v>0.59290187891440504</v>
      </c>
      <c r="T43" s="28"/>
      <c r="U43" s="28"/>
      <c r="V43" s="28"/>
    </row>
    <row r="44" spans="3:22" x14ac:dyDescent="0.25">
      <c r="Q44" s="7" t="s">
        <v>37</v>
      </c>
      <c r="R44" s="18">
        <f>$R$39/G$39</f>
        <v>0.6339285714285714</v>
      </c>
      <c r="T44" s="28"/>
      <c r="U44" s="28"/>
      <c r="V44" s="28"/>
    </row>
    <row r="45" spans="3:22" x14ac:dyDescent="0.25">
      <c r="Q45" s="7" t="s">
        <v>38</v>
      </c>
      <c r="R45" s="18">
        <f>$R$39/H$39</f>
        <v>0.65137614678899081</v>
      </c>
      <c r="T45" s="28"/>
      <c r="U45" s="28"/>
      <c r="V45" s="28"/>
    </row>
    <row r="46" spans="3:22" x14ac:dyDescent="0.25">
      <c r="Q46" s="7" t="s">
        <v>39</v>
      </c>
      <c r="R46" s="18">
        <f>$R$39/I$39</f>
        <v>0.64108352144469527</v>
      </c>
      <c r="T46" s="28"/>
      <c r="U46" s="28"/>
      <c r="V46" s="28"/>
    </row>
    <row r="47" spans="3:22" x14ac:dyDescent="0.25">
      <c r="C47" s="6" t="s">
        <v>24</v>
      </c>
      <c r="Q47" s="7" t="s">
        <v>40</v>
      </c>
      <c r="R47" s="18">
        <f>$R$39/J$39</f>
        <v>0.71356783919597988</v>
      </c>
    </row>
    <row r="48" spans="3:22" x14ac:dyDescent="0.25">
      <c r="C48" s="6" t="s">
        <v>25</v>
      </c>
      <c r="E48" s="2"/>
      <c r="F48" s="2"/>
      <c r="G48" s="2"/>
      <c r="H48" s="2"/>
      <c r="I48" s="14"/>
      <c r="J48" s="15"/>
      <c r="K48" s="2"/>
      <c r="Q48" s="7" t="s">
        <v>41</v>
      </c>
      <c r="R48" s="18">
        <f>$R$39/K$39</f>
        <v>0.70471464019851116</v>
      </c>
    </row>
  </sheetData>
  <pageMargins left="0.7" right="0.7" top="0.78740157499999996" bottom="0.78740157499999996" header="0.3" footer="0.3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6A-451B-48C9-A6A2-818AD10250CE}">
  <dimension ref="C2:N75"/>
  <sheetViews>
    <sheetView workbookViewId="0">
      <selection activeCell="A61" sqref="A1:XFD1048576"/>
    </sheetView>
  </sheetViews>
  <sheetFormatPr baseColWidth="10" defaultRowHeight="15" x14ac:dyDescent="0.25"/>
  <cols>
    <col min="3" max="13" width="15.7109375" customWidth="1"/>
  </cols>
  <sheetData>
    <row r="2" spans="3:13" ht="15.75" x14ac:dyDescent="0.25">
      <c r="C2" s="8" t="s">
        <v>0</v>
      </c>
      <c r="D2" s="6"/>
      <c r="E2" s="2"/>
      <c r="F2" s="2"/>
      <c r="G2" s="6" t="s">
        <v>21</v>
      </c>
      <c r="H2" s="6"/>
      <c r="I2" s="6"/>
      <c r="J2" s="16"/>
      <c r="L2" s="7" t="s">
        <v>11</v>
      </c>
      <c r="M2" s="11">
        <v>43936</v>
      </c>
    </row>
    <row r="3" spans="3:13" x14ac:dyDescent="0.25">
      <c r="C3" t="s">
        <v>14</v>
      </c>
      <c r="E3" s="2"/>
      <c r="F3" s="9">
        <v>550000</v>
      </c>
      <c r="G3" s="17" t="s">
        <v>22</v>
      </c>
      <c r="H3" s="17"/>
      <c r="I3" s="17"/>
      <c r="J3" s="9"/>
      <c r="K3" s="2"/>
      <c r="L3" s="2"/>
      <c r="M3" s="3" t="s">
        <v>10</v>
      </c>
    </row>
    <row r="4" spans="3:13" x14ac:dyDescent="0.25">
      <c r="E4" s="2"/>
      <c r="F4" s="9"/>
      <c r="G4" s="12" t="s">
        <v>1</v>
      </c>
      <c r="H4" s="12" t="s">
        <v>26</v>
      </c>
      <c r="I4" s="12"/>
      <c r="J4" s="3" t="s">
        <v>15</v>
      </c>
      <c r="K4" s="3" t="s">
        <v>18</v>
      </c>
      <c r="L4" s="3" t="s">
        <v>19</v>
      </c>
      <c r="M4" s="3" t="s">
        <v>16</v>
      </c>
    </row>
    <row r="5" spans="3:1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27</v>
      </c>
      <c r="I5" s="3"/>
      <c r="J5" s="3" t="s">
        <v>17</v>
      </c>
      <c r="K5" s="3" t="s">
        <v>17</v>
      </c>
      <c r="L5" s="3" t="s">
        <v>17</v>
      </c>
      <c r="M5" s="3" t="s">
        <v>20</v>
      </c>
    </row>
    <row r="6" spans="3:1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2"/>
      <c r="I6" s="2"/>
      <c r="J6" s="14">
        <f>D6/550000</f>
        <v>0</v>
      </c>
      <c r="K6" s="14">
        <f t="shared" ref="K6:K17" si="0">G6/550000</f>
        <v>0</v>
      </c>
      <c r="L6" s="15">
        <f>F6/550000</f>
        <v>0</v>
      </c>
      <c r="M6" s="2">
        <v>0</v>
      </c>
    </row>
    <row r="7" spans="3:1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5" si="1">D7-E7</f>
        <v>0</v>
      </c>
      <c r="H7" s="2"/>
      <c r="I7" s="2"/>
      <c r="J7" s="14">
        <f t="shared" ref="J7:K55" si="2">D7/550000</f>
        <v>0</v>
      </c>
      <c r="K7" s="14">
        <f t="shared" si="0"/>
        <v>0</v>
      </c>
      <c r="L7" s="15">
        <f t="shared" ref="L7:L55" si="3">F7/550000</f>
        <v>0</v>
      </c>
      <c r="M7" s="2">
        <v>0</v>
      </c>
    </row>
    <row r="8" spans="3:1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1"/>
        <v>0</v>
      </c>
      <c r="H8" s="2"/>
      <c r="I8" s="2"/>
      <c r="J8" s="14">
        <f t="shared" si="2"/>
        <v>0</v>
      </c>
      <c r="K8" s="14">
        <f t="shared" si="0"/>
        <v>0</v>
      </c>
      <c r="L8" s="15">
        <f t="shared" si="3"/>
        <v>0</v>
      </c>
      <c r="M8" s="2">
        <v>0</v>
      </c>
    </row>
    <row r="9" spans="3:1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1"/>
        <v>0</v>
      </c>
      <c r="H9" s="2"/>
      <c r="I9" s="2"/>
      <c r="J9" s="14">
        <f t="shared" si="2"/>
        <v>0</v>
      </c>
      <c r="K9" s="14">
        <f t="shared" si="0"/>
        <v>0</v>
      </c>
      <c r="L9" s="15">
        <f t="shared" si="3"/>
        <v>0</v>
      </c>
      <c r="M9" s="2">
        <v>0</v>
      </c>
    </row>
    <row r="10" spans="3:1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1"/>
        <v>0</v>
      </c>
      <c r="H10" s="2"/>
      <c r="I10" s="2"/>
      <c r="J10" s="14">
        <f t="shared" si="2"/>
        <v>0</v>
      </c>
      <c r="K10" s="14">
        <f t="shared" si="0"/>
        <v>0</v>
      </c>
      <c r="L10" s="15">
        <f t="shared" si="3"/>
        <v>0</v>
      </c>
      <c r="M10" s="2">
        <v>0</v>
      </c>
    </row>
    <row r="11" spans="3:1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1"/>
        <v>13</v>
      </c>
      <c r="H11" s="2">
        <f>G11*2</f>
        <v>26</v>
      </c>
      <c r="I11" s="2"/>
      <c r="J11" s="14">
        <f t="shared" si="2"/>
        <v>2.3636363636363637E-5</v>
      </c>
      <c r="K11" s="14">
        <f t="shared" si="0"/>
        <v>2.3636363636363637E-5</v>
      </c>
      <c r="L11" s="15">
        <f t="shared" si="3"/>
        <v>0</v>
      </c>
      <c r="M11" s="2">
        <v>5</v>
      </c>
    </row>
    <row r="12" spans="3:1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1"/>
        <v>13</v>
      </c>
      <c r="H12" s="2">
        <f t="shared" ref="H12:H71" si="4">G12*2</f>
        <v>26</v>
      </c>
      <c r="I12" s="2"/>
      <c r="J12" s="14">
        <f t="shared" si="2"/>
        <v>2.3636363636363637E-5</v>
      </c>
      <c r="K12" s="14">
        <f t="shared" si="0"/>
        <v>2.3636363636363637E-5</v>
      </c>
      <c r="L12" s="15">
        <f t="shared" si="3"/>
        <v>0</v>
      </c>
      <c r="M12" s="2">
        <v>5</v>
      </c>
    </row>
    <row r="13" spans="3:1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1"/>
        <v>33</v>
      </c>
      <c r="H13" s="2">
        <f t="shared" si="4"/>
        <v>66</v>
      </c>
      <c r="I13" s="2"/>
      <c r="J13" s="14">
        <f t="shared" si="2"/>
        <v>6.0000000000000002E-5</v>
      </c>
      <c r="K13" s="14">
        <f t="shared" si="0"/>
        <v>6.0000000000000002E-5</v>
      </c>
      <c r="L13" s="15">
        <f t="shared" si="3"/>
        <v>0</v>
      </c>
      <c r="M13" s="2">
        <v>10</v>
      </c>
    </row>
    <row r="14" spans="3:1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1"/>
        <v>49</v>
      </c>
      <c r="H14" s="2">
        <f t="shared" si="4"/>
        <v>98</v>
      </c>
      <c r="I14" s="2"/>
      <c r="J14" s="14">
        <f t="shared" si="2"/>
        <v>8.9090909090909094E-5</v>
      </c>
      <c r="K14" s="14">
        <f t="shared" si="0"/>
        <v>8.9090909090909094E-5</v>
      </c>
      <c r="L14" s="15">
        <f t="shared" si="3"/>
        <v>0</v>
      </c>
      <c r="M14" s="2">
        <v>12</v>
      </c>
    </row>
    <row r="15" spans="3:1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1"/>
        <v>55</v>
      </c>
      <c r="H15" s="2">
        <f t="shared" si="4"/>
        <v>110</v>
      </c>
      <c r="I15" s="2" t="s">
        <v>10</v>
      </c>
      <c r="J15" s="14">
        <f t="shared" si="2"/>
        <v>1E-4</v>
      </c>
      <c r="K15" s="14">
        <f t="shared" si="0"/>
        <v>1E-4</v>
      </c>
      <c r="L15" s="15">
        <f t="shared" si="3"/>
        <v>0</v>
      </c>
      <c r="M15" s="2">
        <v>15</v>
      </c>
    </row>
    <row r="16" spans="3:1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1"/>
        <v>57</v>
      </c>
      <c r="H16" s="2">
        <f t="shared" si="4"/>
        <v>114</v>
      </c>
      <c r="I16" s="2"/>
      <c r="J16" s="14">
        <f t="shared" si="2"/>
        <v>1.0363636363636364E-4</v>
      </c>
      <c r="K16" s="14">
        <f t="shared" si="0"/>
        <v>1.0363636363636364E-4</v>
      </c>
      <c r="L16" s="15">
        <f t="shared" si="3"/>
        <v>0</v>
      </c>
      <c r="M16" s="2">
        <v>20</v>
      </c>
    </row>
    <row r="17" spans="3:1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1"/>
        <v>58</v>
      </c>
      <c r="H17" s="2">
        <f t="shared" si="4"/>
        <v>116</v>
      </c>
      <c r="I17" s="2"/>
      <c r="J17" s="14">
        <f t="shared" si="2"/>
        <v>1.0545454545454546E-4</v>
      </c>
      <c r="K17" s="14">
        <f t="shared" si="0"/>
        <v>1.0545454545454546E-4</v>
      </c>
      <c r="L17" s="15">
        <f t="shared" si="3"/>
        <v>0</v>
      </c>
      <c r="M17" s="2">
        <v>20</v>
      </c>
    </row>
    <row r="18" spans="3:1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1"/>
        <v>55</v>
      </c>
      <c r="H18" s="2">
        <f t="shared" si="4"/>
        <v>110</v>
      </c>
      <c r="I18" s="2"/>
      <c r="J18" s="14">
        <f t="shared" si="2"/>
        <v>1.1090909090909092E-4</v>
      </c>
      <c r="K18" s="14">
        <f t="shared" si="2"/>
        <v>1.0909090909090909E-5</v>
      </c>
      <c r="L18" s="15">
        <f t="shared" si="3"/>
        <v>0</v>
      </c>
      <c r="M18" s="2">
        <v>21</v>
      </c>
    </row>
    <row r="19" spans="3:1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1"/>
        <v>55</v>
      </c>
      <c r="H19" s="2">
        <f t="shared" si="4"/>
        <v>110</v>
      </c>
      <c r="I19" s="2"/>
      <c r="J19" s="14">
        <f t="shared" si="2"/>
        <v>1.1090909090909092E-4</v>
      </c>
      <c r="K19" s="14">
        <f t="shared" ref="K19:K25" si="5">G19/550000</f>
        <v>1E-4</v>
      </c>
      <c r="L19" s="15">
        <f t="shared" si="3"/>
        <v>0</v>
      </c>
      <c r="M19" s="2">
        <v>21</v>
      </c>
    </row>
    <row r="20" spans="3:1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1"/>
        <v>64</v>
      </c>
      <c r="H20" s="2">
        <f t="shared" si="4"/>
        <v>128</v>
      </c>
      <c r="I20" s="2"/>
      <c r="J20" s="14">
        <f t="shared" si="2"/>
        <v>1.2727272727272728E-4</v>
      </c>
      <c r="K20" s="14">
        <f t="shared" si="5"/>
        <v>1.1636363636363636E-4</v>
      </c>
      <c r="L20" s="15">
        <f t="shared" si="3"/>
        <v>0</v>
      </c>
      <c r="M20" s="2">
        <v>25</v>
      </c>
    </row>
    <row r="21" spans="3:1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1"/>
        <v>58</v>
      </c>
      <c r="H21" s="2">
        <f t="shared" si="4"/>
        <v>116</v>
      </c>
      <c r="I21" s="2"/>
      <c r="J21" s="14">
        <f t="shared" si="2"/>
        <v>1.5454545454545454E-4</v>
      </c>
      <c r="K21" s="14">
        <f t="shared" si="5"/>
        <v>1.0545454545454546E-4</v>
      </c>
      <c r="L21" s="15">
        <f t="shared" si="3"/>
        <v>0</v>
      </c>
      <c r="M21" s="2">
        <v>34</v>
      </c>
    </row>
    <row r="22" spans="3:1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1"/>
        <v>72</v>
      </c>
      <c r="H22" s="2">
        <f t="shared" si="4"/>
        <v>144</v>
      </c>
      <c r="I22" s="2"/>
      <c r="J22" s="14">
        <f t="shared" si="2"/>
        <v>1.8181818181818181E-4</v>
      </c>
      <c r="K22" s="14">
        <f t="shared" si="5"/>
        <v>1.309090909090909E-4</v>
      </c>
      <c r="L22" s="15">
        <f t="shared" si="3"/>
        <v>0</v>
      </c>
      <c r="M22" s="2">
        <v>40</v>
      </c>
    </row>
    <row r="23" spans="3:1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1"/>
        <v>127</v>
      </c>
      <c r="H23" s="2">
        <f t="shared" si="4"/>
        <v>254</v>
      </c>
      <c r="I23" s="2"/>
      <c r="J23" s="14">
        <f t="shared" si="2"/>
        <v>2.818181818181818E-4</v>
      </c>
      <c r="K23" s="14">
        <f t="shared" si="5"/>
        <v>2.3090909090909092E-4</v>
      </c>
      <c r="L23" s="15">
        <f t="shared" si="3"/>
        <v>0</v>
      </c>
      <c r="M23" s="2">
        <v>75</v>
      </c>
    </row>
    <row r="24" spans="3:1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1"/>
        <v>136</v>
      </c>
      <c r="H24" s="2">
        <f t="shared" si="4"/>
        <v>272</v>
      </c>
      <c r="I24" s="2"/>
      <c r="J24" s="14">
        <f t="shared" si="2"/>
        <v>3.0727272727272727E-4</v>
      </c>
      <c r="K24" s="14">
        <f t="shared" si="5"/>
        <v>2.4727272727272727E-4</v>
      </c>
      <c r="L24" s="15">
        <f t="shared" si="3"/>
        <v>0</v>
      </c>
      <c r="M24" s="2">
        <v>85</v>
      </c>
    </row>
    <row r="25" spans="3:13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1"/>
        <v>178</v>
      </c>
      <c r="H25" s="2">
        <f t="shared" si="4"/>
        <v>356</v>
      </c>
      <c r="I25" s="2"/>
      <c r="J25" s="14">
        <f t="shared" si="2"/>
        <v>3.8363636363636361E-4</v>
      </c>
      <c r="K25" s="14">
        <f t="shared" si="5"/>
        <v>3.2363636363636362E-4</v>
      </c>
      <c r="L25" s="15">
        <f t="shared" si="3"/>
        <v>3.6363636363636362E-6</v>
      </c>
      <c r="M25" s="2">
        <v>100</v>
      </c>
    </row>
    <row r="26" spans="3:1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3" t="s">
        <v>13</v>
      </c>
      <c r="I26" s="3"/>
      <c r="J26" s="14">
        <f t="shared" si="2"/>
        <v>4.9636363636363636E-4</v>
      </c>
      <c r="K26" s="3" t="s">
        <v>13</v>
      </c>
      <c r="L26" s="15">
        <f t="shared" si="3"/>
        <v>7.2727272727272723E-6</v>
      </c>
      <c r="M26" s="2">
        <v>130</v>
      </c>
    </row>
    <row r="27" spans="3:1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3" t="s">
        <v>13</v>
      </c>
      <c r="I27" s="3"/>
      <c r="J27" s="14">
        <f t="shared" si="2"/>
        <v>6.0727272727272724E-4</v>
      </c>
      <c r="K27" s="3" t="s">
        <v>13</v>
      </c>
      <c r="L27" s="15">
        <f t="shared" si="3"/>
        <v>7.2727272727272723E-6</v>
      </c>
      <c r="M27" s="2">
        <v>161</v>
      </c>
    </row>
    <row r="28" spans="3:1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3" t="s">
        <v>13</v>
      </c>
      <c r="I28" s="3"/>
      <c r="J28" s="14">
        <f t="shared" si="2"/>
        <v>7.3636363636363634E-4</v>
      </c>
      <c r="K28" s="3" t="s">
        <v>13</v>
      </c>
      <c r="L28" s="15">
        <f t="shared" si="3"/>
        <v>9.090909090909091E-6</v>
      </c>
      <c r="M28" s="2">
        <v>192</v>
      </c>
    </row>
    <row r="29" spans="3:1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3" t="s">
        <v>13</v>
      </c>
      <c r="I29" s="3"/>
      <c r="J29" s="14">
        <f t="shared" si="2"/>
        <v>8.0545454545454551E-4</v>
      </c>
      <c r="K29" s="3" t="s">
        <v>13</v>
      </c>
      <c r="L29" s="15">
        <f t="shared" si="3"/>
        <v>9.090909090909091E-6</v>
      </c>
      <c r="M29" s="2">
        <v>209</v>
      </c>
    </row>
    <row r="30" spans="3:1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3" t="s">
        <v>13</v>
      </c>
      <c r="I30" s="3"/>
      <c r="J30" s="14">
        <f t="shared" si="2"/>
        <v>9.3818181818181815E-4</v>
      </c>
      <c r="K30" s="3" t="s">
        <v>13</v>
      </c>
      <c r="L30" s="15">
        <f t="shared" si="3"/>
        <v>9.090909090909091E-6</v>
      </c>
      <c r="M30" s="2">
        <v>246</v>
      </c>
    </row>
    <row r="31" spans="3:1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3" t="s">
        <v>13</v>
      </c>
      <c r="I31" s="3"/>
      <c r="J31" s="14">
        <f t="shared" si="2"/>
        <v>9.6363636363636367E-4</v>
      </c>
      <c r="K31" s="3" t="s">
        <v>13</v>
      </c>
      <c r="L31" s="15">
        <f t="shared" si="3"/>
        <v>1.0909090909090909E-5</v>
      </c>
      <c r="M31" s="2">
        <v>249</v>
      </c>
    </row>
    <row r="32" spans="3:1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3" t="s">
        <v>13</v>
      </c>
      <c r="I32" s="3"/>
      <c r="J32" s="14">
        <f t="shared" si="2"/>
        <v>9.8181818181818179E-4</v>
      </c>
      <c r="K32" s="3" t="s">
        <v>13</v>
      </c>
      <c r="L32" s="15">
        <f t="shared" si="3"/>
        <v>1.2727272727272727E-5</v>
      </c>
      <c r="M32" s="2">
        <v>261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3" t="s">
        <v>13</v>
      </c>
      <c r="I33" s="3"/>
      <c r="J33" s="14">
        <f t="shared" si="2"/>
        <v>1.1236363636363635E-3</v>
      </c>
      <c r="K33" s="3" t="s">
        <v>13</v>
      </c>
      <c r="L33" s="15">
        <f t="shared" si="3"/>
        <v>1.4545454545454545E-5</v>
      </c>
      <c r="M33" s="2">
        <v>315</v>
      </c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3" t="s">
        <v>13</v>
      </c>
      <c r="I34" s="3"/>
      <c r="J34" s="14">
        <f t="shared" si="2"/>
        <v>1.2618181818181819E-3</v>
      </c>
      <c r="K34" s="3" t="s">
        <v>13</v>
      </c>
      <c r="L34" s="15">
        <f t="shared" si="3"/>
        <v>1.6363636363636363E-5</v>
      </c>
      <c r="M34" s="2">
        <v>354</v>
      </c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3" t="s">
        <v>13</v>
      </c>
      <c r="I35" s="3"/>
      <c r="J35" s="14">
        <f t="shared" si="2"/>
        <v>1.3563636363636365E-3</v>
      </c>
      <c r="K35" s="3" t="s">
        <v>13</v>
      </c>
      <c r="L35" s="15">
        <f t="shared" si="3"/>
        <v>2.5454545454545454E-5</v>
      </c>
      <c r="M35" s="2">
        <v>376</v>
      </c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3" t="s">
        <v>13</v>
      </c>
      <c r="I36" s="3"/>
      <c r="J36" s="14">
        <f t="shared" si="2"/>
        <v>1.430909090909091E-3</v>
      </c>
      <c r="K36" s="3" t="s">
        <v>13</v>
      </c>
      <c r="L36" s="15">
        <f t="shared" si="3"/>
        <v>2.5454545454545454E-5</v>
      </c>
      <c r="M36" s="2">
        <v>399</v>
      </c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3" t="s">
        <v>13</v>
      </c>
      <c r="I37" s="3"/>
      <c r="J37" s="14">
        <f t="shared" si="2"/>
        <v>1.4981818181818182E-3</v>
      </c>
      <c r="K37" s="3" t="s">
        <v>13</v>
      </c>
      <c r="L37" s="15">
        <f t="shared" si="3"/>
        <v>2.5454545454545454E-5</v>
      </c>
      <c r="M37" s="2">
        <v>407</v>
      </c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3" t="s">
        <v>13</v>
      </c>
      <c r="I38" s="3"/>
      <c r="J38" s="14">
        <f t="shared" si="2"/>
        <v>1.5690909090909091E-3</v>
      </c>
      <c r="K38" s="3" t="s">
        <v>13</v>
      </c>
      <c r="L38" s="15">
        <f t="shared" si="3"/>
        <v>2.5454545454545454E-5</v>
      </c>
      <c r="M38" s="2">
        <v>429</v>
      </c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1"/>
        <v>600</v>
      </c>
      <c r="H39" s="2">
        <f t="shared" si="4"/>
        <v>1200</v>
      </c>
      <c r="I39" s="2"/>
      <c r="J39" s="14">
        <f t="shared" si="2"/>
        <v>1.6763636363636364E-3</v>
      </c>
      <c r="K39" s="14">
        <f t="shared" ref="K39:K55" si="6">G39/550000</f>
        <v>1.090909090909091E-3</v>
      </c>
      <c r="L39" s="15">
        <f t="shared" si="3"/>
        <v>2.7272727272727273E-5</v>
      </c>
      <c r="M39" s="2">
        <v>463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1"/>
        <v>616</v>
      </c>
      <c r="H40" s="2">
        <f t="shared" si="4"/>
        <v>1232</v>
      </c>
      <c r="I40" s="2"/>
      <c r="J40" s="14">
        <f t="shared" si="2"/>
        <v>1.7818181818181817E-3</v>
      </c>
      <c r="K40" s="14">
        <f t="shared" si="6"/>
        <v>1.1199999999999999E-3</v>
      </c>
      <c r="L40" s="15">
        <f t="shared" si="3"/>
        <v>2.9090909090909089E-5</v>
      </c>
      <c r="M40" s="2">
        <v>495</v>
      </c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1"/>
        <v>646</v>
      </c>
      <c r="H41" s="2">
        <f t="shared" si="4"/>
        <v>1292</v>
      </c>
      <c r="I41" s="2"/>
      <c r="J41" s="14">
        <f t="shared" si="2"/>
        <v>1.9654545454545454E-3</v>
      </c>
      <c r="K41" s="14">
        <f t="shared" si="6"/>
        <v>1.1745454545454546E-3</v>
      </c>
      <c r="L41" s="15">
        <f t="shared" si="3"/>
        <v>3.818181818181818E-5</v>
      </c>
      <c r="M41" s="2">
        <v>555</v>
      </c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1"/>
        <v>661</v>
      </c>
      <c r="H42" s="2">
        <f t="shared" si="4"/>
        <v>1322</v>
      </c>
      <c r="I42" s="2"/>
      <c r="J42" s="14">
        <f t="shared" si="2"/>
        <v>2.0999999999999999E-3</v>
      </c>
      <c r="K42" s="14">
        <f t="shared" si="6"/>
        <v>1.2018181818181817E-3</v>
      </c>
      <c r="L42" s="15">
        <f t="shared" si="3"/>
        <v>4.9090909090909091E-5</v>
      </c>
      <c r="M42" s="2">
        <v>602</v>
      </c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1"/>
        <v>653</v>
      </c>
      <c r="H43" s="2">
        <f t="shared" si="4"/>
        <v>1306</v>
      </c>
      <c r="I43" s="2"/>
      <c r="J43" s="14">
        <f t="shared" si="2"/>
        <v>2.2054545454545456E-3</v>
      </c>
      <c r="K43" s="14">
        <f t="shared" si="6"/>
        <v>1.1872727272727274E-3</v>
      </c>
      <c r="L43" s="15">
        <f t="shared" si="3"/>
        <v>4.9090909090909091E-5</v>
      </c>
      <c r="M43" s="2">
        <v>633</v>
      </c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1"/>
        <v>681</v>
      </c>
      <c r="H44" s="2">
        <f t="shared" si="4"/>
        <v>1362</v>
      </c>
      <c r="I44" s="2"/>
      <c r="J44" s="14">
        <f t="shared" si="2"/>
        <v>2.289090909090909E-3</v>
      </c>
      <c r="K44" s="14">
        <f t="shared" si="6"/>
        <v>1.2381818181818182E-3</v>
      </c>
      <c r="L44" s="15">
        <f t="shared" si="3"/>
        <v>4.9090909090909091E-5</v>
      </c>
      <c r="M44" s="2">
        <v>651</v>
      </c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1"/>
        <v>677</v>
      </c>
      <c r="H45" s="2">
        <f t="shared" si="4"/>
        <v>1354</v>
      </c>
      <c r="I45" s="2"/>
      <c r="J45" s="14">
        <f t="shared" si="2"/>
        <v>2.3127272727272727E-3</v>
      </c>
      <c r="K45" s="14">
        <f t="shared" si="6"/>
        <v>1.2309090909090909E-3</v>
      </c>
      <c r="L45" s="15">
        <f t="shared" si="3"/>
        <v>6.3636363636363641E-5</v>
      </c>
      <c r="M45" s="2">
        <v>658</v>
      </c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1"/>
        <v>633</v>
      </c>
      <c r="H46" s="2">
        <f t="shared" si="4"/>
        <v>1266</v>
      </c>
      <c r="I46" s="2"/>
      <c r="J46" s="14">
        <f t="shared" si="2"/>
        <v>2.3545454545454546E-3</v>
      </c>
      <c r="K46" s="14">
        <f t="shared" si="6"/>
        <v>1.1509090909090909E-3</v>
      </c>
      <c r="L46" s="15">
        <f t="shared" si="3"/>
        <v>6.3636363636363641E-5</v>
      </c>
      <c r="M46" s="2">
        <v>674</v>
      </c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1"/>
        <v>700</v>
      </c>
      <c r="H47" s="2">
        <f t="shared" si="4"/>
        <v>1400</v>
      </c>
      <c r="I47" s="2"/>
      <c r="J47" s="14">
        <f t="shared" si="2"/>
        <v>2.5436363636363638E-3</v>
      </c>
      <c r="K47" s="14">
        <f t="shared" si="6"/>
        <v>1.2727272727272728E-3</v>
      </c>
      <c r="L47" s="15">
        <f t="shared" si="3"/>
        <v>6.545454545454545E-5</v>
      </c>
      <c r="M47" s="2">
        <v>706</v>
      </c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1"/>
        <v>671</v>
      </c>
      <c r="H48" s="2">
        <f t="shared" si="4"/>
        <v>1342</v>
      </c>
      <c r="I48" s="2"/>
      <c r="J48" s="14">
        <f t="shared" si="2"/>
        <v>2.5927272727272726E-3</v>
      </c>
      <c r="K48" s="14">
        <f t="shared" si="6"/>
        <v>1.2199999999999999E-3</v>
      </c>
      <c r="L48" s="15">
        <f t="shared" si="3"/>
        <v>7.4545454545454551E-5</v>
      </c>
      <c r="M48" s="2">
        <v>737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1"/>
        <v>639</v>
      </c>
      <c r="H49" s="2">
        <f t="shared" si="4"/>
        <v>1278</v>
      </c>
      <c r="I49" s="2"/>
      <c r="J49" s="14">
        <f t="shared" si="2"/>
        <v>2.6636363636363637E-3</v>
      </c>
      <c r="K49" s="14">
        <f t="shared" si="6"/>
        <v>1.1618181818181818E-3</v>
      </c>
      <c r="L49" s="15">
        <f t="shared" si="3"/>
        <v>8.7272727272727271E-5</v>
      </c>
      <c r="M49" s="2">
        <v>753</v>
      </c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1"/>
        <v>654</v>
      </c>
      <c r="H50" s="2">
        <f t="shared" si="4"/>
        <v>1308</v>
      </c>
      <c r="I50" s="2"/>
      <c r="J50" s="14">
        <f t="shared" si="2"/>
        <v>2.7418181818181816E-3</v>
      </c>
      <c r="K50" s="14">
        <f t="shared" si="6"/>
        <v>1.1890909090909092E-3</v>
      </c>
      <c r="L50" s="15">
        <f t="shared" si="3"/>
        <v>9.0909090909090904E-5</v>
      </c>
      <c r="M50" s="2">
        <v>770</v>
      </c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1"/>
        <v>626</v>
      </c>
      <c r="H51" s="2">
        <f t="shared" si="4"/>
        <v>1252</v>
      </c>
      <c r="I51" s="2"/>
      <c r="J51" s="14">
        <f t="shared" si="2"/>
        <v>2.7854545454545454E-3</v>
      </c>
      <c r="K51" s="14">
        <f t="shared" si="6"/>
        <v>1.1381818181818181E-3</v>
      </c>
      <c r="L51" s="15">
        <f t="shared" si="3"/>
        <v>9.2727272727272727E-5</v>
      </c>
      <c r="M51" s="2">
        <v>777</v>
      </c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1"/>
        <v>625</v>
      </c>
      <c r="H52" s="2">
        <f t="shared" si="4"/>
        <v>1250</v>
      </c>
      <c r="I52" s="2"/>
      <c r="J52" s="14">
        <f t="shared" si="2"/>
        <v>2.8127272727272727E-3</v>
      </c>
      <c r="K52" s="14">
        <f t="shared" si="6"/>
        <v>1.1363636363636363E-3</v>
      </c>
      <c r="L52" s="15">
        <f t="shared" si="3"/>
        <v>9.2727272727272727E-5</v>
      </c>
      <c r="M52" s="2">
        <v>780</v>
      </c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1"/>
        <v>608</v>
      </c>
      <c r="H53" s="2">
        <f t="shared" si="4"/>
        <v>1216</v>
      </c>
      <c r="I53" s="2"/>
      <c r="J53" s="14">
        <f t="shared" si="2"/>
        <v>2.830909090909091E-3</v>
      </c>
      <c r="K53" s="14">
        <f t="shared" si="6"/>
        <v>1.1054545454545455E-3</v>
      </c>
      <c r="L53" s="15">
        <f t="shared" si="3"/>
        <v>9.4545454545454549E-5</v>
      </c>
      <c r="M53" s="2">
        <v>785</v>
      </c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1"/>
        <v>574</v>
      </c>
      <c r="H54" s="2">
        <f t="shared" si="4"/>
        <v>1148</v>
      </c>
      <c r="I54" s="2"/>
      <c r="J54" s="14">
        <f t="shared" si="2"/>
        <v>2.8781818181818184E-3</v>
      </c>
      <c r="K54" s="14">
        <f t="shared" si="6"/>
        <v>1.0436363636363636E-3</v>
      </c>
      <c r="L54" s="15">
        <f t="shared" si="3"/>
        <v>9.8181818181818182E-5</v>
      </c>
      <c r="M54" s="2">
        <v>799</v>
      </c>
    </row>
    <row r="55" spans="3:13" x14ac:dyDescent="0.25">
      <c r="C55" s="5">
        <v>43937</v>
      </c>
      <c r="D55" s="2">
        <f>'Mikroanalyse AC Städteregion'!D55</f>
        <v>1623</v>
      </c>
      <c r="E55" s="2">
        <f>'Mikroanalyse AC Städteregion'!E55</f>
        <v>1058</v>
      </c>
      <c r="F55" s="2">
        <f>'Mikroanalyse AC Städteregion'!F55</f>
        <v>56</v>
      </c>
      <c r="G55" s="2">
        <f t="shared" si="1"/>
        <v>565</v>
      </c>
      <c r="H55" s="2">
        <f t="shared" si="4"/>
        <v>1130</v>
      </c>
      <c r="I55" s="2"/>
      <c r="J55" s="14">
        <f t="shared" si="2"/>
        <v>2.9509090909090908E-3</v>
      </c>
      <c r="K55" s="14">
        <f t="shared" si="6"/>
        <v>1.0272727272727274E-3</v>
      </c>
      <c r="L55" s="15">
        <f t="shared" si="3"/>
        <v>1.0181818181818181E-4</v>
      </c>
      <c r="M55" s="2">
        <f>'Mikroanalyse AC Städteregion'!K55</f>
        <v>810</v>
      </c>
    </row>
    <row r="56" spans="3:13" x14ac:dyDescent="0.25">
      <c r="C56" s="5">
        <v>43938</v>
      </c>
      <c r="D56" s="2">
        <f>'Mikroanalyse AC Städteregion'!D56</f>
        <v>1650</v>
      </c>
      <c r="E56" s="2">
        <f>'Mikroanalyse AC Städteregion'!E56</f>
        <v>1112</v>
      </c>
      <c r="F56" s="2">
        <f>'Mikroanalyse AC Städteregion'!F56</f>
        <v>59</v>
      </c>
      <c r="G56" s="2">
        <f t="shared" ref="G56:G71" si="7">D56-E56</f>
        <v>538</v>
      </c>
      <c r="H56" s="2">
        <f t="shared" si="4"/>
        <v>1076</v>
      </c>
      <c r="I56" s="2"/>
      <c r="J56" s="14">
        <f t="shared" ref="J56:J71" si="8">D56/550000</f>
        <v>3.0000000000000001E-3</v>
      </c>
      <c r="K56" s="14">
        <f t="shared" ref="K56:K71" si="9">G56/550000</f>
        <v>9.7818181818181815E-4</v>
      </c>
      <c r="L56" s="15">
        <f t="shared" ref="L56:L71" si="10">F56/550000</f>
        <v>1.0727272727272727E-4</v>
      </c>
      <c r="M56" s="2">
        <f>'Mikroanalyse AC Städteregion'!K56</f>
        <v>823</v>
      </c>
    </row>
    <row r="57" spans="3:13" x14ac:dyDescent="0.25">
      <c r="C57" s="5">
        <v>43939</v>
      </c>
      <c r="D57" s="2">
        <f>'Mikroanalyse AC Städteregion'!D57</f>
        <v>1669</v>
      </c>
      <c r="E57" s="2">
        <f>'Mikroanalyse AC Städteregion'!E57</f>
        <v>1159</v>
      </c>
      <c r="F57" s="2">
        <f>'Mikroanalyse AC Städteregion'!F57</f>
        <v>62</v>
      </c>
      <c r="G57" s="2">
        <f t="shared" si="7"/>
        <v>510</v>
      </c>
      <c r="H57" s="2">
        <f t="shared" si="4"/>
        <v>1020</v>
      </c>
      <c r="I57" s="2"/>
      <c r="J57" s="14">
        <f t="shared" si="8"/>
        <v>3.0345454545454547E-3</v>
      </c>
      <c r="K57" s="14">
        <f t="shared" si="9"/>
        <v>9.2727272727272732E-4</v>
      </c>
      <c r="L57" s="15">
        <f t="shared" si="10"/>
        <v>1.1272727272727272E-4</v>
      </c>
      <c r="M57" s="2">
        <f>'Mikroanalyse AC Städteregion'!K57</f>
        <v>831</v>
      </c>
    </row>
    <row r="58" spans="3:13" x14ac:dyDescent="0.25">
      <c r="C58" s="5">
        <v>43940</v>
      </c>
      <c r="D58" s="2">
        <f>'Mikroanalyse AC Städteregion'!D58</f>
        <v>1693</v>
      </c>
      <c r="E58" s="2">
        <f>'Mikroanalyse AC Städteregion'!E58</f>
        <v>1195</v>
      </c>
      <c r="F58" s="2">
        <f>'Mikroanalyse AC Städteregion'!F58</f>
        <v>62</v>
      </c>
      <c r="G58" s="2">
        <f t="shared" si="7"/>
        <v>498</v>
      </c>
      <c r="H58" s="2">
        <f t="shared" si="4"/>
        <v>996</v>
      </c>
      <c r="I58" s="2"/>
      <c r="J58" s="14">
        <f t="shared" si="8"/>
        <v>3.078181818181818E-3</v>
      </c>
      <c r="K58" s="14">
        <f t="shared" si="9"/>
        <v>9.0545454545454544E-4</v>
      </c>
      <c r="L58" s="15">
        <f t="shared" si="10"/>
        <v>1.1272727272727272E-4</v>
      </c>
      <c r="M58" s="2">
        <f>'Mikroanalyse AC Städteregion'!K58</f>
        <v>836</v>
      </c>
    </row>
    <row r="59" spans="3:13" x14ac:dyDescent="0.25">
      <c r="C59" s="5">
        <v>43941</v>
      </c>
      <c r="D59" s="2">
        <f>'Mikroanalyse AC Städteregion'!D59</f>
        <v>1707</v>
      </c>
      <c r="E59" s="2">
        <f>'Mikroanalyse AC Städteregion'!E59</f>
        <v>1201</v>
      </c>
      <c r="F59" s="2">
        <f>'Mikroanalyse AC Städteregion'!F59</f>
        <v>63</v>
      </c>
      <c r="G59" s="2">
        <f t="shared" si="7"/>
        <v>506</v>
      </c>
      <c r="H59" s="2">
        <f t="shared" si="4"/>
        <v>1012</v>
      </c>
      <c r="I59" s="2"/>
      <c r="J59" s="14">
        <f t="shared" si="8"/>
        <v>3.1036363636363635E-3</v>
      </c>
      <c r="K59" s="14">
        <f t="shared" si="9"/>
        <v>9.2000000000000003E-4</v>
      </c>
      <c r="L59" s="15">
        <f t="shared" si="10"/>
        <v>1.1454545454545455E-4</v>
      </c>
      <c r="M59" s="2">
        <f>'Mikroanalyse AC Städteregion'!K59</f>
        <v>838</v>
      </c>
    </row>
    <row r="60" spans="3:13" x14ac:dyDescent="0.25">
      <c r="C60" s="5">
        <v>43942</v>
      </c>
      <c r="D60" s="2">
        <f>'Mikroanalyse AC Städteregion'!D60</f>
        <v>1719</v>
      </c>
      <c r="E60" s="2">
        <f>'Mikroanalyse AC Städteregion'!E60</f>
        <v>1256</v>
      </c>
      <c r="F60" s="2">
        <f>'Mikroanalyse AC Städteregion'!F60</f>
        <v>65</v>
      </c>
      <c r="G60" s="2">
        <f t="shared" si="7"/>
        <v>463</v>
      </c>
      <c r="H60" s="2">
        <f t="shared" si="4"/>
        <v>926</v>
      </c>
      <c r="I60" s="2"/>
      <c r="J60" s="14">
        <f t="shared" si="8"/>
        <v>3.1254545454545454E-3</v>
      </c>
      <c r="K60" s="14">
        <f t="shared" si="9"/>
        <v>8.4181818181818186E-4</v>
      </c>
      <c r="L60" s="15">
        <f t="shared" si="10"/>
        <v>1.1818181818181818E-4</v>
      </c>
      <c r="M60" s="2">
        <f>'Mikroanalyse AC Städteregion'!K60</f>
        <v>844</v>
      </c>
    </row>
    <row r="61" spans="3:13" x14ac:dyDescent="0.25">
      <c r="C61" s="5">
        <v>43943</v>
      </c>
      <c r="D61" s="2">
        <f>'Mikroanalyse AC Städteregion'!D61</f>
        <v>1754</v>
      </c>
      <c r="E61" s="2">
        <f>'Mikroanalyse AC Städteregion'!E61</f>
        <v>1281</v>
      </c>
      <c r="F61" s="2">
        <f>'Mikroanalyse AC Städteregion'!F61</f>
        <v>70</v>
      </c>
      <c r="G61" s="2">
        <f t="shared" si="7"/>
        <v>473</v>
      </c>
      <c r="H61" s="2">
        <f t="shared" si="4"/>
        <v>946</v>
      </c>
      <c r="I61" s="2"/>
      <c r="J61" s="14">
        <f t="shared" si="8"/>
        <v>3.1890909090909092E-3</v>
      </c>
      <c r="K61" s="14">
        <f t="shared" si="9"/>
        <v>8.5999999999999998E-4</v>
      </c>
      <c r="L61" s="15">
        <f t="shared" si="10"/>
        <v>1.2727272727272728E-4</v>
      </c>
      <c r="M61" s="2">
        <f>'Mikroanalyse AC Städteregion'!K61</f>
        <v>859</v>
      </c>
    </row>
    <row r="62" spans="3:13" x14ac:dyDescent="0.25">
      <c r="C62" s="5">
        <v>43944</v>
      </c>
      <c r="D62" s="2">
        <f>'Mikroanalyse AC Städteregion'!D62</f>
        <v>1797</v>
      </c>
      <c r="E62" s="2">
        <f>'Mikroanalyse AC Städteregion'!E62</f>
        <v>1324</v>
      </c>
      <c r="F62" s="2">
        <f>'Mikroanalyse AC Städteregion'!F62</f>
        <v>73</v>
      </c>
      <c r="G62" s="2">
        <f t="shared" si="7"/>
        <v>473</v>
      </c>
      <c r="H62" s="2">
        <f t="shared" si="4"/>
        <v>946</v>
      </c>
      <c r="I62" s="2"/>
      <c r="J62" s="14">
        <f t="shared" si="8"/>
        <v>3.2672727272727272E-3</v>
      </c>
      <c r="K62" s="14">
        <f t="shared" si="9"/>
        <v>8.5999999999999998E-4</v>
      </c>
      <c r="L62" s="15">
        <f t="shared" si="10"/>
        <v>1.3272727272727272E-4</v>
      </c>
      <c r="M62" s="2">
        <f>'Mikroanalyse AC Städteregion'!K62</f>
        <v>887</v>
      </c>
    </row>
    <row r="63" spans="3:13" x14ac:dyDescent="0.25">
      <c r="C63" s="5">
        <v>43945</v>
      </c>
      <c r="D63" s="2">
        <f>'Mikroanalyse AC Städteregion'!D63</f>
        <v>1812</v>
      </c>
      <c r="E63" s="2">
        <f>'Mikroanalyse AC Städteregion'!E63</f>
        <v>1357</v>
      </c>
      <c r="F63" s="2">
        <f>'Mikroanalyse AC Städteregion'!F63</f>
        <v>74</v>
      </c>
      <c r="G63" s="2">
        <f t="shared" si="7"/>
        <v>455</v>
      </c>
      <c r="H63" s="2">
        <f t="shared" si="4"/>
        <v>910</v>
      </c>
      <c r="I63" s="2"/>
      <c r="J63" s="14">
        <f t="shared" si="8"/>
        <v>3.2945454545454545E-3</v>
      </c>
      <c r="K63" s="14">
        <f t="shared" si="9"/>
        <v>8.2727272727272727E-4</v>
      </c>
      <c r="L63" s="15">
        <f t="shared" si="10"/>
        <v>1.3454545454545455E-4</v>
      </c>
      <c r="M63" s="2">
        <f>'Mikroanalyse AC Städteregion'!K63</f>
        <v>897</v>
      </c>
    </row>
    <row r="64" spans="3:13" x14ac:dyDescent="0.25">
      <c r="C64" s="5">
        <v>43946</v>
      </c>
      <c r="D64" s="2">
        <f>'Mikroanalyse AC Städteregion'!D64</f>
        <v>1824</v>
      </c>
      <c r="E64" s="2">
        <v>0</v>
      </c>
      <c r="F64" s="2">
        <f>'Mikroanalyse AC Städteregion'!F64</f>
        <v>75</v>
      </c>
      <c r="G64" s="2">
        <f t="shared" si="7"/>
        <v>1824</v>
      </c>
      <c r="H64" s="2">
        <f t="shared" si="4"/>
        <v>3648</v>
      </c>
      <c r="I64" s="2"/>
      <c r="J64" s="14">
        <f t="shared" si="8"/>
        <v>3.3163636363636364E-3</v>
      </c>
      <c r="K64" s="14">
        <f t="shared" si="9"/>
        <v>3.3163636363636364E-3</v>
      </c>
      <c r="L64" s="15">
        <f t="shared" si="10"/>
        <v>1.3636363636363637E-4</v>
      </c>
      <c r="M64" s="2">
        <f>'Mikroanalyse AC Städteregion'!K64</f>
        <v>906</v>
      </c>
    </row>
    <row r="65" spans="3:14" x14ac:dyDescent="0.25">
      <c r="C65" s="5">
        <v>43947</v>
      </c>
      <c r="D65" s="2">
        <f>'Mikroanalyse AC Städteregion'!D65</f>
        <v>1835</v>
      </c>
      <c r="E65" s="2">
        <f>'Mikroanalyse AC Städteregion'!E65</f>
        <v>1420</v>
      </c>
      <c r="F65" s="2">
        <f>'Mikroanalyse AC Städteregion'!F65</f>
        <v>76</v>
      </c>
      <c r="G65" s="2">
        <f t="shared" si="7"/>
        <v>415</v>
      </c>
      <c r="H65" s="2">
        <f t="shared" si="4"/>
        <v>830</v>
      </c>
      <c r="I65" s="2"/>
      <c r="J65" s="14">
        <f t="shared" si="8"/>
        <v>3.3363636363636364E-3</v>
      </c>
      <c r="K65" s="14">
        <f t="shared" si="9"/>
        <v>7.5454545454545457E-4</v>
      </c>
      <c r="L65" s="15">
        <f t="shared" si="10"/>
        <v>1.3818181818181819E-4</v>
      </c>
      <c r="M65" s="2">
        <f>'Mikroanalyse AC Städteregion'!K65</f>
        <v>910</v>
      </c>
    </row>
    <row r="66" spans="3:14" x14ac:dyDescent="0.25">
      <c r="C66" s="5">
        <v>43948</v>
      </c>
      <c r="D66" s="2">
        <f>'Mikroanalyse AC Städteregion'!D66</f>
        <v>1839</v>
      </c>
      <c r="E66" s="2">
        <f>'Mikroanalyse AC Städteregion'!E66</f>
        <v>1435</v>
      </c>
      <c r="F66" s="2">
        <f>'Mikroanalyse AC Städteregion'!F66</f>
        <v>76</v>
      </c>
      <c r="G66" s="2">
        <f t="shared" si="7"/>
        <v>404</v>
      </c>
      <c r="H66" s="2">
        <f t="shared" si="4"/>
        <v>808</v>
      </c>
      <c r="I66" s="2"/>
      <c r="J66" s="14">
        <f t="shared" si="8"/>
        <v>3.3436363636363637E-3</v>
      </c>
      <c r="K66" s="14">
        <f t="shared" si="9"/>
        <v>7.3454545454545452E-4</v>
      </c>
      <c r="L66" s="15">
        <f t="shared" si="10"/>
        <v>1.3818181818181819E-4</v>
      </c>
      <c r="M66" s="2">
        <f>'Mikroanalyse AC Städteregion'!K66</f>
        <v>913</v>
      </c>
    </row>
    <row r="67" spans="3:14" x14ac:dyDescent="0.25">
      <c r="C67" s="5">
        <v>43949</v>
      </c>
      <c r="D67" s="2">
        <f>'Mikroanalyse AC Städteregion'!D67</f>
        <v>1845</v>
      </c>
      <c r="E67" s="2">
        <f>'Mikroanalyse AC Städteregion'!E67</f>
        <v>1467</v>
      </c>
      <c r="F67" s="2">
        <f>'Mikroanalyse AC Städteregion'!F67</f>
        <v>78</v>
      </c>
      <c r="G67" s="2">
        <f t="shared" si="7"/>
        <v>378</v>
      </c>
      <c r="H67" s="2">
        <f t="shared" si="4"/>
        <v>756</v>
      </c>
      <c r="I67" s="2"/>
      <c r="J67" s="14">
        <f t="shared" si="8"/>
        <v>3.3545454545454547E-3</v>
      </c>
      <c r="K67" s="14">
        <f t="shared" si="9"/>
        <v>6.8727272727272723E-4</v>
      </c>
      <c r="L67" s="15">
        <f t="shared" si="10"/>
        <v>1.4181818181818181E-4</v>
      </c>
      <c r="M67" s="2">
        <f>'Mikroanalyse AC Städteregion'!K67</f>
        <v>917</v>
      </c>
    </row>
    <row r="68" spans="3:14" x14ac:dyDescent="0.25">
      <c r="C68" s="5">
        <v>43950</v>
      </c>
      <c r="D68" s="2">
        <f>'Mikroanalyse AC Städteregion'!D68</f>
        <v>1853</v>
      </c>
      <c r="E68" s="2">
        <f>'Mikroanalyse AC Städteregion'!E68</f>
        <v>1490</v>
      </c>
      <c r="F68" s="2">
        <f>'Mikroanalyse AC Städteregion'!F68</f>
        <v>79</v>
      </c>
      <c r="G68" s="2">
        <f t="shared" si="7"/>
        <v>363</v>
      </c>
      <c r="H68" s="2">
        <f t="shared" si="4"/>
        <v>726</v>
      </c>
      <c r="I68" s="2"/>
      <c r="J68" s="14">
        <f t="shared" si="8"/>
        <v>3.3690909090909093E-3</v>
      </c>
      <c r="K68" s="14">
        <f t="shared" si="9"/>
        <v>6.6E-4</v>
      </c>
      <c r="L68" s="15">
        <f t="shared" si="10"/>
        <v>1.4363636363636363E-4</v>
      </c>
      <c r="M68" s="2">
        <f>'Mikroanalyse AC Städteregion'!K68</f>
        <v>922</v>
      </c>
    </row>
    <row r="69" spans="3:14" x14ac:dyDescent="0.25">
      <c r="C69" s="5">
        <v>43951</v>
      </c>
      <c r="D69" s="2">
        <f>'Mikroanalyse AC Städteregion'!D69</f>
        <v>0</v>
      </c>
      <c r="E69" s="2">
        <f>'Mikroanalyse AC Städteregion'!E69</f>
        <v>0</v>
      </c>
      <c r="F69" s="2">
        <f>'Mikroanalyse AC Städteregion'!F69</f>
        <v>0</v>
      </c>
      <c r="G69" s="2">
        <f t="shared" si="7"/>
        <v>0</v>
      </c>
      <c r="H69" s="2">
        <f t="shared" si="4"/>
        <v>0</v>
      </c>
      <c r="I69" s="2"/>
      <c r="J69" s="14">
        <f t="shared" si="8"/>
        <v>0</v>
      </c>
      <c r="K69" s="14">
        <f t="shared" si="9"/>
        <v>0</v>
      </c>
      <c r="L69" s="15">
        <f t="shared" si="10"/>
        <v>0</v>
      </c>
      <c r="M69" s="2">
        <f>'Mikroanalyse AC Städteregion'!K69</f>
        <v>0</v>
      </c>
    </row>
    <row r="70" spans="3:14" x14ac:dyDescent="0.25">
      <c r="C70" s="5">
        <v>43952</v>
      </c>
      <c r="D70" s="2">
        <f>'Mikroanalyse AC Städteregion'!D70</f>
        <v>0</v>
      </c>
      <c r="E70" s="2">
        <f>'Mikroanalyse AC Städteregion'!E70</f>
        <v>0</v>
      </c>
      <c r="F70" s="2">
        <f>'Mikroanalyse AC Städteregion'!F70</f>
        <v>0</v>
      </c>
      <c r="G70" s="2">
        <f t="shared" si="7"/>
        <v>0</v>
      </c>
      <c r="H70" s="2">
        <f t="shared" si="4"/>
        <v>0</v>
      </c>
      <c r="I70" s="2"/>
      <c r="J70" s="14">
        <f t="shared" si="8"/>
        <v>0</v>
      </c>
      <c r="K70" s="14">
        <f t="shared" si="9"/>
        <v>0</v>
      </c>
      <c r="L70" s="15">
        <f t="shared" si="10"/>
        <v>0</v>
      </c>
      <c r="M70" s="2">
        <f>'Mikroanalyse AC Städteregion'!K70</f>
        <v>0</v>
      </c>
    </row>
    <row r="71" spans="3:14" x14ac:dyDescent="0.25">
      <c r="C71" s="5">
        <v>43953</v>
      </c>
      <c r="D71" s="2">
        <f>'Mikroanalyse AC Städteregion'!D71</f>
        <v>0</v>
      </c>
      <c r="E71" s="2">
        <f>'Mikroanalyse AC Städteregion'!E71</f>
        <v>0</v>
      </c>
      <c r="F71" s="2">
        <f>'Mikroanalyse AC Städteregion'!F71</f>
        <v>0</v>
      </c>
      <c r="G71" s="2">
        <f t="shared" si="7"/>
        <v>0</v>
      </c>
      <c r="H71" s="2">
        <f t="shared" si="4"/>
        <v>0</v>
      </c>
      <c r="I71" s="2"/>
      <c r="J71" s="14">
        <f t="shared" si="8"/>
        <v>0</v>
      </c>
      <c r="K71" s="14">
        <f t="shared" si="9"/>
        <v>0</v>
      </c>
      <c r="L71" s="15">
        <f t="shared" si="10"/>
        <v>0</v>
      </c>
      <c r="M71" s="2">
        <f>'Mikroanalyse AC Städteregion'!K71</f>
        <v>0</v>
      </c>
    </row>
    <row r="74" spans="3:14" x14ac:dyDescent="0.25">
      <c r="C74" s="6" t="s">
        <v>24</v>
      </c>
      <c r="I74" s="2"/>
      <c r="J74" s="2"/>
      <c r="K74" s="2"/>
      <c r="L74" s="2"/>
      <c r="M74" s="2"/>
      <c r="N74" s="2"/>
    </row>
    <row r="75" spans="3:14" x14ac:dyDescent="0.25">
      <c r="C75" s="6" t="s">
        <v>25</v>
      </c>
      <c r="I75" s="2"/>
      <c r="J75" s="2"/>
      <c r="K75" s="2"/>
      <c r="L75" s="2"/>
      <c r="M75" s="2"/>
      <c r="N75" s="2"/>
    </row>
  </sheetData>
  <sheetProtection sheet="1" objects="1" scenarios="1" selectLockedCells="1" selectUnlockedCells="1"/>
  <hyperlinks>
    <hyperlink ref="G3" r:id="rId1" xr:uid="{52C8066D-C846-4565-B177-636EED25C930}"/>
  </hyperlinks>
  <pageMargins left="0.7" right="0.7" top="0.78740157499999996" bottom="0.78740157499999996" header="0.3" footer="0.3"/>
  <ignoredErrors>
    <ignoredError sqref="K6:K25 K39:K63 K65:K71" formula="1"/>
    <ignoredError sqref="K6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Mikroanalyse AC Städteregion</vt:lpstr>
      <vt:lpstr>Reproduktionszahl D &amp; AC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2020-04-29T10:25:56Z</cp:lastPrinted>
  <dcterms:created xsi:type="dcterms:W3CDTF">2020-04-07T08:27:57Z</dcterms:created>
  <dcterms:modified xsi:type="dcterms:W3CDTF">2020-04-29T11:02:42Z</dcterms:modified>
</cp:coreProperties>
</file>