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itblog\Mediagnose\"/>
    </mc:Choice>
  </mc:AlternateContent>
  <xr:revisionPtr revIDLastSave="0" documentId="8_{F37E49B5-E1D0-475E-AF55-576C53DA6426}" xr6:coauthVersionLast="45" xr6:coauthVersionMax="45" xr10:uidLastSave="{00000000-0000-0000-0000-000000000000}"/>
  <bookViews>
    <workbookView xWindow="-120" yWindow="-120" windowWidth="24240" windowHeight="13140" activeTab="1" xr2:uid="{A6A26921-7B91-4568-84D9-4FE8A0A49C41}"/>
  </bookViews>
  <sheets>
    <sheet name="Mikroanalyse AC Städteregion" sheetId="1" r:id="rId1"/>
    <sheet name="Reproduktionszahl D &amp; AC" sheetId="3" r:id="rId2"/>
    <sheet name="Tabelle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7" i="3" l="1"/>
  <c r="W7" i="3"/>
  <c r="V8" i="3"/>
  <c r="W8" i="3"/>
  <c r="V9" i="3"/>
  <c r="W9" i="3"/>
  <c r="V10" i="3"/>
  <c r="W10" i="3"/>
  <c r="V11" i="3"/>
  <c r="W11" i="3"/>
  <c r="V12" i="3"/>
  <c r="W12" i="3"/>
  <c r="V13" i="3"/>
  <c r="W13" i="3"/>
  <c r="V14" i="3"/>
  <c r="W14" i="3"/>
  <c r="U48" i="3"/>
  <c r="V48" i="3"/>
  <c r="W48" i="3"/>
  <c r="X48" i="3"/>
  <c r="T48" i="3"/>
  <c r="U47" i="3"/>
  <c r="V47" i="3"/>
  <c r="W47" i="3"/>
  <c r="X47" i="3"/>
  <c r="T47" i="3"/>
  <c r="U46" i="3"/>
  <c r="V46" i="3"/>
  <c r="W46" i="3"/>
  <c r="X46" i="3"/>
  <c r="T46" i="3"/>
  <c r="U45" i="3"/>
  <c r="V45" i="3"/>
  <c r="W45" i="3"/>
  <c r="X45" i="3"/>
  <c r="T45" i="3"/>
  <c r="U44" i="3"/>
  <c r="V44" i="3"/>
  <c r="W44" i="3"/>
  <c r="X44" i="3"/>
  <c r="T44" i="3"/>
  <c r="U43" i="3"/>
  <c r="V43" i="3"/>
  <c r="W43" i="3"/>
  <c r="X43" i="3"/>
  <c r="T43" i="3"/>
  <c r="U42" i="3"/>
  <c r="V42" i="3"/>
  <c r="W42" i="3"/>
  <c r="X42" i="3"/>
  <c r="T42" i="3"/>
  <c r="V41" i="3"/>
  <c r="W41" i="3"/>
  <c r="X41" i="3"/>
  <c r="U41" i="3"/>
  <c r="AC187" i="1"/>
  <c r="AC188" i="1"/>
  <c r="AC189" i="1"/>
  <c r="J72" i="1"/>
  <c r="H72" i="1"/>
  <c r="G72" i="1"/>
  <c r="I72" i="1" s="1"/>
  <c r="J71" i="1"/>
  <c r="H71" i="1"/>
  <c r="G71" i="1"/>
  <c r="I71" i="1" s="1"/>
  <c r="G73" i="1"/>
  <c r="I73" i="1" s="1"/>
  <c r="J73" i="1"/>
  <c r="H73" i="1"/>
  <c r="U14" i="3" l="1"/>
  <c r="U13" i="3"/>
  <c r="U12" i="3"/>
  <c r="U11" i="3"/>
  <c r="U10" i="3"/>
  <c r="U9" i="3"/>
  <c r="U8" i="3"/>
  <c r="U7" i="3"/>
  <c r="T12" i="3"/>
  <c r="AD141" i="1" l="1"/>
  <c r="S8" i="3"/>
  <c r="S7" i="3"/>
  <c r="T14" i="3"/>
  <c r="T13" i="3"/>
  <c r="T11" i="3"/>
  <c r="T10" i="3"/>
  <c r="T9" i="3"/>
  <c r="T8" i="3"/>
  <c r="T7" i="3"/>
  <c r="T41" i="3"/>
  <c r="S41" i="3"/>
  <c r="AC186" i="1"/>
  <c r="H70" i="1"/>
  <c r="G70" i="1"/>
  <c r="I70" i="1" s="1"/>
  <c r="J70" i="1"/>
  <c r="S48" i="3" l="1"/>
  <c r="S47" i="3"/>
  <c r="S46" i="3"/>
  <c r="S45" i="3"/>
  <c r="S44" i="3"/>
  <c r="S43" i="3"/>
  <c r="S42" i="3"/>
  <c r="S14" i="3"/>
  <c r="S13" i="3"/>
  <c r="S12" i="3"/>
  <c r="S11" i="3"/>
  <c r="S10" i="3"/>
  <c r="S9" i="3"/>
  <c r="AC185" i="1"/>
  <c r="H69" i="1"/>
  <c r="G69" i="1"/>
  <c r="I69" i="1" s="1"/>
  <c r="J69" i="1"/>
  <c r="R48" i="3" l="1"/>
  <c r="R47" i="3"/>
  <c r="R46" i="3"/>
  <c r="R45" i="3"/>
  <c r="R44" i="3"/>
  <c r="R43" i="3"/>
  <c r="R42" i="3"/>
  <c r="R41" i="3"/>
  <c r="AC184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39" i="1"/>
  <c r="G25" i="1"/>
  <c r="H68" i="1"/>
  <c r="J68" i="1"/>
  <c r="I68" i="1"/>
  <c r="R11" i="3" l="1"/>
  <c r="R14" i="3"/>
  <c r="R13" i="3"/>
  <c r="R12" i="3"/>
  <c r="R10" i="3"/>
  <c r="R9" i="3"/>
  <c r="R8" i="3"/>
  <c r="R7" i="3"/>
  <c r="AC183" i="1" l="1"/>
  <c r="H67" i="1"/>
  <c r="J67" i="1"/>
  <c r="I67" i="1"/>
  <c r="AC182" i="1" l="1"/>
  <c r="H66" i="1"/>
  <c r="J66" i="1"/>
  <c r="I66" i="1"/>
  <c r="AC181" i="1" l="1"/>
  <c r="H65" i="1"/>
  <c r="J65" i="1"/>
  <c r="I65" i="1"/>
  <c r="AC180" i="1" l="1"/>
  <c r="I64" i="1"/>
  <c r="H64" i="1"/>
  <c r="J64" i="1"/>
  <c r="AC179" i="1" l="1"/>
  <c r="H63" i="1"/>
  <c r="J63" i="1"/>
  <c r="I63" i="1"/>
  <c r="AC143" i="1" l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42" i="1"/>
  <c r="H62" i="1"/>
  <c r="J62" i="1"/>
  <c r="I62" i="1"/>
  <c r="H61" i="1" l="1"/>
  <c r="J61" i="1"/>
  <c r="I61" i="1"/>
  <c r="J60" i="1" l="1"/>
  <c r="I60" i="1"/>
  <c r="H60" i="1"/>
  <c r="J59" i="1" l="1"/>
  <c r="I59" i="1"/>
  <c r="H59" i="1"/>
  <c r="J58" i="1" l="1"/>
  <c r="I58" i="1"/>
  <c r="H58" i="1"/>
  <c r="J57" i="1" l="1"/>
  <c r="I57" i="1"/>
  <c r="H57" i="1"/>
  <c r="H56" i="1" l="1"/>
  <c r="J56" i="1"/>
  <c r="I56" i="1"/>
  <c r="I55" i="1" l="1"/>
  <c r="H55" i="1"/>
  <c r="J55" i="1"/>
  <c r="H53" i="1" l="1"/>
  <c r="H54" i="1"/>
  <c r="D56" i="2"/>
  <c r="J56" i="2" s="1"/>
  <c r="E56" i="2"/>
  <c r="F56" i="2"/>
  <c r="L56" i="2" s="1"/>
  <c r="M56" i="2"/>
  <c r="D57" i="2"/>
  <c r="E57" i="2"/>
  <c r="F57" i="2"/>
  <c r="L57" i="2" s="1"/>
  <c r="M57" i="2"/>
  <c r="D58" i="2"/>
  <c r="J58" i="2" s="1"/>
  <c r="E58" i="2"/>
  <c r="F58" i="2"/>
  <c r="L58" i="2" s="1"/>
  <c r="M58" i="2"/>
  <c r="D59" i="2"/>
  <c r="J59" i="2" s="1"/>
  <c r="E59" i="2"/>
  <c r="F59" i="2"/>
  <c r="L59" i="2" s="1"/>
  <c r="M59" i="2"/>
  <c r="D60" i="2"/>
  <c r="E60" i="2"/>
  <c r="F60" i="2"/>
  <c r="L60" i="2" s="1"/>
  <c r="M60" i="2"/>
  <c r="D61" i="2"/>
  <c r="E61" i="2"/>
  <c r="F61" i="2"/>
  <c r="L61" i="2" s="1"/>
  <c r="M61" i="2"/>
  <c r="D62" i="2"/>
  <c r="J62" i="2" s="1"/>
  <c r="E62" i="2"/>
  <c r="F62" i="2"/>
  <c r="L62" i="2" s="1"/>
  <c r="M62" i="2"/>
  <c r="D63" i="2"/>
  <c r="J63" i="2" s="1"/>
  <c r="E63" i="2"/>
  <c r="F63" i="2"/>
  <c r="L63" i="2" s="1"/>
  <c r="M63" i="2"/>
  <c r="D64" i="2"/>
  <c r="F64" i="2"/>
  <c r="L64" i="2" s="1"/>
  <c r="M64" i="2"/>
  <c r="D65" i="2"/>
  <c r="E65" i="2"/>
  <c r="F65" i="2"/>
  <c r="L65" i="2" s="1"/>
  <c r="M65" i="2"/>
  <c r="D66" i="2"/>
  <c r="J66" i="2" s="1"/>
  <c r="E66" i="2"/>
  <c r="F66" i="2"/>
  <c r="L66" i="2" s="1"/>
  <c r="M66" i="2"/>
  <c r="D67" i="2"/>
  <c r="J67" i="2" s="1"/>
  <c r="E67" i="2"/>
  <c r="F67" i="2"/>
  <c r="L67" i="2" s="1"/>
  <c r="M67" i="2"/>
  <c r="D68" i="2"/>
  <c r="J68" i="2" s="1"/>
  <c r="E68" i="2"/>
  <c r="F68" i="2"/>
  <c r="L68" i="2" s="1"/>
  <c r="M68" i="2"/>
  <c r="D69" i="2"/>
  <c r="E69" i="2"/>
  <c r="F69" i="2"/>
  <c r="L69" i="2" s="1"/>
  <c r="M69" i="2"/>
  <c r="D70" i="2"/>
  <c r="J70" i="2" s="1"/>
  <c r="E70" i="2"/>
  <c r="F70" i="2"/>
  <c r="L70" i="2" s="1"/>
  <c r="M70" i="2"/>
  <c r="D71" i="2"/>
  <c r="J71" i="2" s="1"/>
  <c r="E71" i="2"/>
  <c r="F71" i="2"/>
  <c r="L71" i="2" s="1"/>
  <c r="M71" i="2"/>
  <c r="M55" i="2"/>
  <c r="E55" i="2"/>
  <c r="F55" i="2"/>
  <c r="L55" i="2" s="1"/>
  <c r="D55" i="2"/>
  <c r="J55" i="2" s="1"/>
  <c r="H23" i="2"/>
  <c r="H48" i="2"/>
  <c r="H52" i="2"/>
  <c r="K18" i="2"/>
  <c r="L54" i="2"/>
  <c r="J54" i="2"/>
  <c r="G54" i="2"/>
  <c r="K54" i="2" s="1"/>
  <c r="L53" i="2"/>
  <c r="J53" i="2"/>
  <c r="G53" i="2"/>
  <c r="K53" i="2" s="1"/>
  <c r="L52" i="2"/>
  <c r="J52" i="2"/>
  <c r="G52" i="2"/>
  <c r="K52" i="2" s="1"/>
  <c r="L51" i="2"/>
  <c r="J51" i="2"/>
  <c r="G51" i="2"/>
  <c r="K51" i="2" s="1"/>
  <c r="L50" i="2"/>
  <c r="J50" i="2"/>
  <c r="G50" i="2"/>
  <c r="K50" i="2" s="1"/>
  <c r="L49" i="2"/>
  <c r="J49" i="2"/>
  <c r="G49" i="2"/>
  <c r="K49" i="2" s="1"/>
  <c r="L48" i="2"/>
  <c r="J48" i="2"/>
  <c r="G48" i="2"/>
  <c r="K48" i="2" s="1"/>
  <c r="L47" i="2"/>
  <c r="J47" i="2"/>
  <c r="G47" i="2"/>
  <c r="K47" i="2" s="1"/>
  <c r="L46" i="2"/>
  <c r="J46" i="2"/>
  <c r="G46" i="2"/>
  <c r="K46" i="2" s="1"/>
  <c r="L45" i="2"/>
  <c r="J45" i="2"/>
  <c r="G45" i="2"/>
  <c r="K45" i="2" s="1"/>
  <c r="L44" i="2"/>
  <c r="J44" i="2"/>
  <c r="G44" i="2"/>
  <c r="K44" i="2" s="1"/>
  <c r="L43" i="2"/>
  <c r="J43" i="2"/>
  <c r="G43" i="2"/>
  <c r="K43" i="2" s="1"/>
  <c r="L42" i="2"/>
  <c r="J42" i="2"/>
  <c r="G42" i="2"/>
  <c r="K42" i="2" s="1"/>
  <c r="L41" i="2"/>
  <c r="J41" i="2"/>
  <c r="G41" i="2"/>
  <c r="K41" i="2" s="1"/>
  <c r="L40" i="2"/>
  <c r="J40" i="2"/>
  <c r="G40" i="2"/>
  <c r="K40" i="2" s="1"/>
  <c r="L39" i="2"/>
  <c r="J39" i="2"/>
  <c r="G39" i="2"/>
  <c r="K39" i="2" s="1"/>
  <c r="L38" i="2"/>
  <c r="J38" i="2"/>
  <c r="L37" i="2"/>
  <c r="J37" i="2"/>
  <c r="L36" i="2"/>
  <c r="J36" i="2"/>
  <c r="L35" i="2"/>
  <c r="J35" i="2"/>
  <c r="L34" i="2"/>
  <c r="J34" i="2"/>
  <c r="L33" i="2"/>
  <c r="J33" i="2"/>
  <c r="L32" i="2"/>
  <c r="J32" i="2"/>
  <c r="L31" i="2"/>
  <c r="J31" i="2"/>
  <c r="L30" i="2"/>
  <c r="J30" i="2"/>
  <c r="L29" i="2"/>
  <c r="J29" i="2"/>
  <c r="L28" i="2"/>
  <c r="J28" i="2"/>
  <c r="L27" i="2"/>
  <c r="J27" i="2"/>
  <c r="L26" i="2"/>
  <c r="J26" i="2"/>
  <c r="L25" i="2"/>
  <c r="J25" i="2"/>
  <c r="G25" i="2"/>
  <c r="H25" i="2" s="1"/>
  <c r="L24" i="2"/>
  <c r="J24" i="2"/>
  <c r="G24" i="2"/>
  <c r="H24" i="2" s="1"/>
  <c r="L23" i="2"/>
  <c r="J23" i="2"/>
  <c r="G23" i="2"/>
  <c r="K23" i="2" s="1"/>
  <c r="L22" i="2"/>
  <c r="J22" i="2"/>
  <c r="G22" i="2"/>
  <c r="H22" i="2" s="1"/>
  <c r="L21" i="2"/>
  <c r="J21" i="2"/>
  <c r="G21" i="2"/>
  <c r="H21" i="2" s="1"/>
  <c r="L20" i="2"/>
  <c r="J20" i="2"/>
  <c r="G20" i="2"/>
  <c r="H20" i="2" s="1"/>
  <c r="L19" i="2"/>
  <c r="J19" i="2"/>
  <c r="G19" i="2"/>
  <c r="K19" i="2" s="1"/>
  <c r="L18" i="2"/>
  <c r="J18" i="2"/>
  <c r="G18" i="2"/>
  <c r="H18" i="2" s="1"/>
  <c r="L17" i="2"/>
  <c r="K17" i="2"/>
  <c r="J17" i="2"/>
  <c r="G17" i="2"/>
  <c r="H17" i="2" s="1"/>
  <c r="L16" i="2"/>
  <c r="K16" i="2"/>
  <c r="J16" i="2"/>
  <c r="G16" i="2"/>
  <c r="H16" i="2" s="1"/>
  <c r="L15" i="2"/>
  <c r="K15" i="2"/>
  <c r="J15" i="2"/>
  <c r="G15" i="2"/>
  <c r="H15" i="2" s="1"/>
  <c r="L14" i="2"/>
  <c r="K14" i="2"/>
  <c r="J14" i="2"/>
  <c r="G14" i="2"/>
  <c r="H14" i="2" s="1"/>
  <c r="L13" i="2"/>
  <c r="K13" i="2"/>
  <c r="J13" i="2"/>
  <c r="G13" i="2"/>
  <c r="H13" i="2" s="1"/>
  <c r="L12" i="2"/>
  <c r="K12" i="2"/>
  <c r="J12" i="2"/>
  <c r="G12" i="2"/>
  <c r="H12" i="2" s="1"/>
  <c r="L11" i="2"/>
  <c r="K11" i="2"/>
  <c r="J11" i="2"/>
  <c r="G11" i="2"/>
  <c r="H11" i="2" s="1"/>
  <c r="L10" i="2"/>
  <c r="K10" i="2"/>
  <c r="J10" i="2"/>
  <c r="G10" i="2"/>
  <c r="L9" i="2"/>
  <c r="K9" i="2"/>
  <c r="J9" i="2"/>
  <c r="G9" i="2"/>
  <c r="L8" i="2"/>
  <c r="K8" i="2"/>
  <c r="J8" i="2"/>
  <c r="G8" i="2"/>
  <c r="L7" i="2"/>
  <c r="K7" i="2"/>
  <c r="J7" i="2"/>
  <c r="G7" i="2"/>
  <c r="L6" i="2"/>
  <c r="K6" i="2"/>
  <c r="J6" i="2"/>
  <c r="G6" i="2"/>
  <c r="G66" i="2" l="1"/>
  <c r="H66" i="2" s="1"/>
  <c r="G60" i="2"/>
  <c r="H60" i="2" s="1"/>
  <c r="J60" i="2"/>
  <c r="G56" i="2"/>
  <c r="H56" i="2" s="1"/>
  <c r="H19" i="2"/>
  <c r="H44" i="2"/>
  <c r="G69" i="2"/>
  <c r="H69" i="2" s="1"/>
  <c r="G64" i="2"/>
  <c r="H64" i="2" s="1"/>
  <c r="K20" i="2"/>
  <c r="K21" i="2"/>
  <c r="K22" i="2"/>
  <c r="K24" i="2"/>
  <c r="K25" i="2"/>
  <c r="H40" i="2"/>
  <c r="G68" i="2"/>
  <c r="H68" i="2" s="1"/>
  <c r="J64" i="2"/>
  <c r="G61" i="2"/>
  <c r="K61" i="2" s="1"/>
  <c r="G58" i="2"/>
  <c r="K58" i="2" s="1"/>
  <c r="G70" i="2"/>
  <c r="H70" i="2" s="1"/>
  <c r="G57" i="2"/>
  <c r="H57" i="2" s="1"/>
  <c r="G65" i="2"/>
  <c r="H65" i="2" s="1"/>
  <c r="G62" i="2"/>
  <c r="K62" i="2" s="1"/>
  <c r="G71" i="2"/>
  <c r="J69" i="2"/>
  <c r="G67" i="2"/>
  <c r="J65" i="2"/>
  <c r="G63" i="2"/>
  <c r="H63" i="2" s="1"/>
  <c r="J61" i="2"/>
  <c r="G59" i="2"/>
  <c r="J57" i="2"/>
  <c r="H51" i="2"/>
  <c r="H47" i="2"/>
  <c r="H43" i="2"/>
  <c r="H39" i="2"/>
  <c r="H54" i="2"/>
  <c r="H50" i="2"/>
  <c r="H46" i="2"/>
  <c r="H42" i="2"/>
  <c r="H53" i="2"/>
  <c r="H49" i="2"/>
  <c r="H45" i="2"/>
  <c r="H41" i="2"/>
  <c r="G55" i="2"/>
  <c r="H55" i="2" s="1"/>
  <c r="J54" i="1"/>
  <c r="I54" i="1"/>
  <c r="K66" i="2" l="1"/>
  <c r="K70" i="2"/>
  <c r="K69" i="2"/>
  <c r="H62" i="2"/>
  <c r="K56" i="2"/>
  <c r="H58" i="2"/>
  <c r="K60" i="2"/>
  <c r="K65" i="2"/>
  <c r="H61" i="2"/>
  <c r="K64" i="2"/>
  <c r="K57" i="2"/>
  <c r="K68" i="2"/>
  <c r="K67" i="2"/>
  <c r="H67" i="2"/>
  <c r="K63" i="2"/>
  <c r="H59" i="2"/>
  <c r="K59" i="2"/>
  <c r="H71" i="2"/>
  <c r="K71" i="2"/>
  <c r="K55" i="2"/>
  <c r="J53" i="1"/>
  <c r="I53" i="1"/>
  <c r="J52" i="1" l="1"/>
  <c r="I52" i="1"/>
  <c r="H52" i="1"/>
  <c r="J51" i="1" l="1"/>
  <c r="I51" i="1"/>
  <c r="H51" i="1"/>
  <c r="J50" i="1" l="1"/>
  <c r="I50" i="1"/>
  <c r="H50" i="1"/>
  <c r="J49" i="1" l="1"/>
  <c r="I49" i="1"/>
  <c r="H49" i="1"/>
  <c r="J48" i="1" l="1"/>
  <c r="I48" i="1"/>
  <c r="H48" i="1"/>
  <c r="J47" i="1" l="1"/>
  <c r="I47" i="1"/>
  <c r="H47" i="1"/>
  <c r="J46" i="1"/>
  <c r="I46" i="1"/>
  <c r="H46" i="1"/>
  <c r="I15" i="1"/>
  <c r="I25" i="1"/>
  <c r="I39" i="1"/>
  <c r="I40" i="1"/>
  <c r="I42" i="1"/>
  <c r="I43" i="1"/>
  <c r="I44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6" i="1"/>
  <c r="J4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6" i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I41" i="1"/>
  <c r="I45" i="1"/>
  <c r="G6" i="1"/>
  <c r="I6" i="1" s="1"/>
</calcChain>
</file>

<file path=xl/sharedStrings.xml><?xml version="1.0" encoding="utf-8"?>
<sst xmlns="http://schemas.openxmlformats.org/spreadsheetml/2006/main" count="174" uniqueCount="51">
  <si>
    <t>Analyse Mikroraum Städteregion Aachen</t>
  </si>
  <si>
    <t xml:space="preserve">Infizierte </t>
  </si>
  <si>
    <t>Genesene</t>
  </si>
  <si>
    <t>Verstorbene</t>
  </si>
  <si>
    <t>siehe Text</t>
  </si>
  <si>
    <t>oben rechts</t>
  </si>
  <si>
    <t>Telefonrecherche</t>
  </si>
  <si>
    <r>
      <rPr>
        <sz val="7"/>
        <color theme="1"/>
        <rFont val="Calibri"/>
        <family val="2"/>
        <scheme val="minor"/>
      </rPr>
      <t>Gesundheitsamt</t>
    </r>
    <r>
      <rPr>
        <sz val="11"/>
        <color theme="1"/>
        <rFont val="Calibri"/>
        <family val="2"/>
        <scheme val="minor"/>
      </rPr>
      <t xml:space="preserve"> </t>
    </r>
  </si>
  <si>
    <t>entfällt</t>
  </si>
  <si>
    <t>Todesfallmitteilungen</t>
  </si>
  <si>
    <t xml:space="preserve"> </t>
  </si>
  <si>
    <t xml:space="preserve">Stand </t>
  </si>
  <si>
    <t xml:space="preserve">abzgl. Genesene </t>
  </si>
  <si>
    <t xml:space="preserve">entfällt </t>
  </si>
  <si>
    <t>Abgerundete Einwohnerzahl (EW)</t>
  </si>
  <si>
    <t xml:space="preserve">Infizierte brutto  </t>
  </si>
  <si>
    <t xml:space="preserve"> Infizierte </t>
  </si>
  <si>
    <t>prozentual zur EW</t>
  </si>
  <si>
    <t xml:space="preserve">Infizierte netto   </t>
  </si>
  <si>
    <t xml:space="preserve"> Verstorbene </t>
  </si>
  <si>
    <t xml:space="preserve"> Aachen-Stadt</t>
  </si>
  <si>
    <t xml:space="preserve">Quelle: </t>
  </si>
  <si>
    <t>http://www.aachen.de/DE/stadt_buerger/notfall_informationen/corona/aktuelles/pressemitteilungen/corona_06042020_2.html</t>
  </si>
  <si>
    <t>Sonstige Mitteilungen</t>
  </si>
  <si>
    <t xml:space="preserve">Alle Daten wurden der oben aufrufbaren Infoseite der Stadt Aachen entnommen. </t>
  </si>
  <si>
    <t xml:space="preserve">Dies und alle Berechnungen nach bestem Wisssen und Gewissen, aber ohne Gewähr. © Rüdiger Stobbe, Aachen  </t>
  </si>
  <si>
    <t xml:space="preserve">Theoretische </t>
  </si>
  <si>
    <t>Verdoppelungszahl</t>
  </si>
  <si>
    <t>Seit dem 22.4.2020 fällt der Hinweis auf die Vorerkrankungen weg!</t>
  </si>
  <si>
    <t xml:space="preserve">Berechnung Verstorbene Corona pro Tag </t>
  </si>
  <si>
    <t>Durchschnitt</t>
  </si>
  <si>
    <t xml:space="preserve">Personen pro Tag </t>
  </si>
  <si>
    <t>Datum</t>
  </si>
  <si>
    <t>Aktive Fälle</t>
  </si>
  <si>
    <t>Reproduktionszahl bei einer angenommenen Inkubationszeit  14 Tage</t>
  </si>
  <si>
    <t>Reproduktionszahl bei einer angenommenen Inkubationszeit  13 Tage</t>
  </si>
  <si>
    <t>Reproduktionszahl bei einer angenommenen Inkubationszeit  12 Tage</t>
  </si>
  <si>
    <t>Reproduktionszahl bei einer angenommenen Inkubationszeit  11 Tage</t>
  </si>
  <si>
    <t>Reproduktionszahl bei einer angenommenen Inkubationszeit  10 Tage</t>
  </si>
  <si>
    <t>Reproduktionszahl bei einer angenommenen Inkubationszeit   9  Tage</t>
  </si>
  <si>
    <t>Reproduktionszahl bei einer angenommenen Inkubationszeit   8  Tage</t>
  </si>
  <si>
    <t>Reproduktionszahl bei einer angenommenen Inkubationszeit   7  Tage</t>
  </si>
  <si>
    <t>Zum Original mit der Möglichkeit sämtliche Werte abzufragen: https://www.welt.de/vermischtes/article206504969/Corona-Deutschland-Mehr-als-6000-Tote-Karten-Zahlen-Grafiken.html</t>
  </si>
  <si>
    <t>Die Reproduktionszahl R</t>
  </si>
  <si>
    <t xml:space="preserve">Gehen Sie mit dem Finger oder der Maus über die entsprechenden Linien. Die Werte ploppen jeweils auf. </t>
  </si>
  <si>
    <t xml:space="preserve">Deutschland </t>
  </si>
  <si>
    <t xml:space="preserve">Städteregion Aachen </t>
  </si>
  <si>
    <t xml:space="preserve">Um R zu berechnen, wird die Inkubationszeit zurückgerechnet. Unter dem gewünschten Datum wird der jeweilige Wert durch den zurückgerechneten Wert geteilt. </t>
  </si>
  <si>
    <t>Datenquelle: Tabelle Mikroanalyse AC Städteregion</t>
  </si>
  <si>
    <t xml:space="preserve">Alle Berechnungen nach bestem Wisssen und Gewissen, aber ohne Gewähr. © Rüdiger Stobbe, Aachen  </t>
  </si>
  <si>
    <r>
      <t xml:space="preserve">        Für die Berechnung der </t>
    </r>
    <r>
      <rPr>
        <b/>
        <sz val="11"/>
        <color theme="7"/>
        <rFont val="Calibri"/>
        <family val="2"/>
        <scheme val="minor"/>
      </rPr>
      <t>Aktiven Fälle</t>
    </r>
    <r>
      <rPr>
        <sz val="11"/>
        <color theme="1"/>
        <rFont val="Calibri"/>
        <family val="2"/>
        <scheme val="minor"/>
      </rPr>
      <t xml:space="preserve"> müssen auch die Verstorbenen abgezogen werden. Dies wurde am 29.4.2020 korrigiert.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</si>
</sst>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5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left"/>
    </xf>
    <xf numFmtId="3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1" applyFont="1"/>
    <xf numFmtId="0" fontId="8" fillId="0" borderId="0" xfId="1" applyFont="1" applyAlignment="1">
      <alignment horizontal="left" vertical="center"/>
    </xf>
    <xf numFmtId="2" fontId="0" fillId="0" borderId="0" xfId="0" applyNumberFormat="1" applyAlignment="1">
      <alignment horizontal="center"/>
    </xf>
    <xf numFmtId="0" fontId="9" fillId="0" borderId="0" xfId="0" applyFont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Mikroanalyse Corona</a:t>
            </a:r>
            <a:r>
              <a:rPr lang="de-DE" baseline="0"/>
              <a:t> </a:t>
            </a:r>
            <a:r>
              <a:rPr lang="de-DE"/>
              <a:t>Städteregion</a:t>
            </a:r>
            <a:r>
              <a:rPr lang="de-DE" baseline="0"/>
              <a:t> Aachen Stand 4.5.2020 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Städteregion'!$C$39:$C$73</c:f>
              <c:numCache>
                <c:formatCode>m/d/yyyy</c:formatCode>
                <c:ptCount val="35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  <c:pt idx="30">
                  <c:v>43951</c:v>
                </c:pt>
                <c:pt idx="31">
                  <c:v>43952</c:v>
                </c:pt>
                <c:pt idx="32">
                  <c:v>43953</c:v>
                </c:pt>
                <c:pt idx="33">
                  <c:v>43954</c:v>
                </c:pt>
                <c:pt idx="34">
                  <c:v>43955</c:v>
                </c:pt>
              </c:numCache>
            </c:numRef>
          </c:cat>
          <c:val>
            <c:numRef>
              <c:f>'Mikroanalyse AC Städteregion'!$D$39:$D$73</c:f>
              <c:numCache>
                <c:formatCode>General</c:formatCode>
                <c:ptCount val="35"/>
                <c:pt idx="0">
                  <c:v>922</c:v>
                </c:pt>
                <c:pt idx="1">
                  <c:v>980</c:v>
                </c:pt>
                <c:pt idx="2">
                  <c:v>1081</c:v>
                </c:pt>
                <c:pt idx="3">
                  <c:v>1155</c:v>
                </c:pt>
                <c:pt idx="4">
                  <c:v>1213</c:v>
                </c:pt>
                <c:pt idx="5">
                  <c:v>1259</c:v>
                </c:pt>
                <c:pt idx="6">
                  <c:v>1272</c:v>
                </c:pt>
                <c:pt idx="7">
                  <c:v>1295</c:v>
                </c:pt>
                <c:pt idx="8">
                  <c:v>1399</c:v>
                </c:pt>
                <c:pt idx="9">
                  <c:v>1426</c:v>
                </c:pt>
                <c:pt idx="10">
                  <c:v>1465</c:v>
                </c:pt>
                <c:pt idx="11">
                  <c:v>1508</c:v>
                </c:pt>
                <c:pt idx="12">
                  <c:v>1532</c:v>
                </c:pt>
                <c:pt idx="13">
                  <c:v>1547</c:v>
                </c:pt>
                <c:pt idx="14">
                  <c:v>1557</c:v>
                </c:pt>
                <c:pt idx="15">
                  <c:v>1583</c:v>
                </c:pt>
                <c:pt idx="16">
                  <c:v>1623</c:v>
                </c:pt>
                <c:pt idx="17">
                  <c:v>1650</c:v>
                </c:pt>
                <c:pt idx="18">
                  <c:v>1669</c:v>
                </c:pt>
                <c:pt idx="19">
                  <c:v>1693</c:v>
                </c:pt>
                <c:pt idx="20">
                  <c:v>1707</c:v>
                </c:pt>
                <c:pt idx="21">
                  <c:v>1719</c:v>
                </c:pt>
                <c:pt idx="22">
                  <c:v>1754</c:v>
                </c:pt>
                <c:pt idx="23">
                  <c:v>1797</c:v>
                </c:pt>
                <c:pt idx="24">
                  <c:v>1812</c:v>
                </c:pt>
                <c:pt idx="25">
                  <c:v>1824</c:v>
                </c:pt>
                <c:pt idx="26">
                  <c:v>1835</c:v>
                </c:pt>
                <c:pt idx="27">
                  <c:v>1839</c:v>
                </c:pt>
                <c:pt idx="28">
                  <c:v>1845</c:v>
                </c:pt>
                <c:pt idx="29">
                  <c:v>1853</c:v>
                </c:pt>
                <c:pt idx="30">
                  <c:v>1866</c:v>
                </c:pt>
                <c:pt idx="31">
                  <c:v>1891</c:v>
                </c:pt>
                <c:pt idx="32">
                  <c:v>1891</c:v>
                </c:pt>
                <c:pt idx="33">
                  <c:v>1891</c:v>
                </c:pt>
                <c:pt idx="34">
                  <c:v>1885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7-4636-B5C4-012158C9431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Städteregion'!$C$39:$C$73</c:f>
              <c:numCache>
                <c:formatCode>m/d/yyyy</c:formatCode>
                <c:ptCount val="35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  <c:pt idx="30">
                  <c:v>43951</c:v>
                </c:pt>
                <c:pt idx="31">
                  <c:v>43952</c:v>
                </c:pt>
                <c:pt idx="32">
                  <c:v>43953</c:v>
                </c:pt>
                <c:pt idx="33">
                  <c:v>43954</c:v>
                </c:pt>
                <c:pt idx="34">
                  <c:v>43955</c:v>
                </c:pt>
              </c:numCache>
            </c:numRef>
          </c:cat>
          <c:val>
            <c:numRef>
              <c:f>'Mikroanalyse AC Städteregion'!$E$39:$E$73</c:f>
              <c:numCache>
                <c:formatCode>General</c:formatCode>
                <c:ptCount val="35"/>
                <c:pt idx="0">
                  <c:v>322</c:v>
                </c:pt>
                <c:pt idx="1">
                  <c:v>364</c:v>
                </c:pt>
                <c:pt idx="2">
                  <c:v>435</c:v>
                </c:pt>
                <c:pt idx="3">
                  <c:v>494</c:v>
                </c:pt>
                <c:pt idx="4">
                  <c:v>560</c:v>
                </c:pt>
                <c:pt idx="5">
                  <c:v>578</c:v>
                </c:pt>
                <c:pt idx="6">
                  <c:v>595</c:v>
                </c:pt>
                <c:pt idx="7">
                  <c:v>662</c:v>
                </c:pt>
                <c:pt idx="8">
                  <c:v>699</c:v>
                </c:pt>
                <c:pt idx="9">
                  <c:v>755</c:v>
                </c:pt>
                <c:pt idx="10">
                  <c:v>826</c:v>
                </c:pt>
                <c:pt idx="11">
                  <c:v>854</c:v>
                </c:pt>
                <c:pt idx="12">
                  <c:v>906</c:v>
                </c:pt>
                <c:pt idx="13">
                  <c:v>922</c:v>
                </c:pt>
                <c:pt idx="14">
                  <c:v>949</c:v>
                </c:pt>
                <c:pt idx="15">
                  <c:v>1009</c:v>
                </c:pt>
                <c:pt idx="16">
                  <c:v>1058</c:v>
                </c:pt>
                <c:pt idx="17">
                  <c:v>1112</c:v>
                </c:pt>
                <c:pt idx="18">
                  <c:v>1159</c:v>
                </c:pt>
                <c:pt idx="19">
                  <c:v>1195</c:v>
                </c:pt>
                <c:pt idx="20">
                  <c:v>1201</c:v>
                </c:pt>
                <c:pt idx="21">
                  <c:v>1256</c:v>
                </c:pt>
                <c:pt idx="22">
                  <c:v>1281</c:v>
                </c:pt>
                <c:pt idx="23">
                  <c:v>1324</c:v>
                </c:pt>
                <c:pt idx="24">
                  <c:v>1357</c:v>
                </c:pt>
                <c:pt idx="25">
                  <c:v>1412</c:v>
                </c:pt>
                <c:pt idx="26">
                  <c:v>1420</c:v>
                </c:pt>
                <c:pt idx="27">
                  <c:v>1435</c:v>
                </c:pt>
                <c:pt idx="28">
                  <c:v>1467</c:v>
                </c:pt>
                <c:pt idx="29">
                  <c:v>1490</c:v>
                </c:pt>
                <c:pt idx="30">
                  <c:v>1535</c:v>
                </c:pt>
                <c:pt idx="31">
                  <c:v>1591</c:v>
                </c:pt>
                <c:pt idx="32">
                  <c:v>1591</c:v>
                </c:pt>
                <c:pt idx="33">
                  <c:v>1591</c:v>
                </c:pt>
                <c:pt idx="34">
                  <c:v>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7-4636-B5C4-012158C9431F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Städteregion'!$C$39:$C$73</c:f>
              <c:numCache>
                <c:formatCode>m/d/yyyy</c:formatCode>
                <c:ptCount val="35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  <c:pt idx="30">
                  <c:v>43951</c:v>
                </c:pt>
                <c:pt idx="31">
                  <c:v>43952</c:v>
                </c:pt>
                <c:pt idx="32">
                  <c:v>43953</c:v>
                </c:pt>
                <c:pt idx="33">
                  <c:v>43954</c:v>
                </c:pt>
                <c:pt idx="34">
                  <c:v>43955</c:v>
                </c:pt>
              </c:numCache>
            </c:numRef>
          </c:cat>
          <c:val>
            <c:numRef>
              <c:f>'Mikroanalyse AC Städteregion'!$F$39:$F$73</c:f>
              <c:numCache>
                <c:formatCode>General</c:formatCode>
                <c:ptCount val="35"/>
                <c:pt idx="0">
                  <c:v>15</c:v>
                </c:pt>
                <c:pt idx="1">
                  <c:v>16</c:v>
                </c:pt>
                <c:pt idx="2">
                  <c:v>21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35</c:v>
                </c:pt>
                <c:pt idx="7">
                  <c:v>35</c:v>
                </c:pt>
                <c:pt idx="8">
                  <c:v>36</c:v>
                </c:pt>
                <c:pt idx="9">
                  <c:v>41</c:v>
                </c:pt>
                <c:pt idx="10">
                  <c:v>48</c:v>
                </c:pt>
                <c:pt idx="11">
                  <c:v>50</c:v>
                </c:pt>
                <c:pt idx="12">
                  <c:v>51</c:v>
                </c:pt>
                <c:pt idx="13">
                  <c:v>51</c:v>
                </c:pt>
                <c:pt idx="14">
                  <c:v>52</c:v>
                </c:pt>
                <c:pt idx="15">
                  <c:v>54</c:v>
                </c:pt>
                <c:pt idx="16">
                  <c:v>56</c:v>
                </c:pt>
                <c:pt idx="17">
                  <c:v>59</c:v>
                </c:pt>
                <c:pt idx="18">
                  <c:v>62</c:v>
                </c:pt>
                <c:pt idx="19">
                  <c:v>62</c:v>
                </c:pt>
                <c:pt idx="20">
                  <c:v>63</c:v>
                </c:pt>
                <c:pt idx="21">
                  <c:v>65</c:v>
                </c:pt>
                <c:pt idx="22">
                  <c:v>70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76</c:v>
                </c:pt>
                <c:pt idx="28">
                  <c:v>78</c:v>
                </c:pt>
                <c:pt idx="29">
                  <c:v>79</c:v>
                </c:pt>
                <c:pt idx="30">
                  <c:v>82</c:v>
                </c:pt>
                <c:pt idx="31">
                  <c:v>83</c:v>
                </c:pt>
                <c:pt idx="32">
                  <c:v>83</c:v>
                </c:pt>
                <c:pt idx="33">
                  <c:v>83</c:v>
                </c:pt>
                <c:pt idx="34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67-4636-B5C4-012158C9431F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Städteregion'!$C$39:$C$73</c:f>
              <c:numCache>
                <c:formatCode>m/d/yyyy</c:formatCode>
                <c:ptCount val="35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  <c:pt idx="30">
                  <c:v>43951</c:v>
                </c:pt>
                <c:pt idx="31">
                  <c:v>43952</c:v>
                </c:pt>
                <c:pt idx="32">
                  <c:v>43953</c:v>
                </c:pt>
                <c:pt idx="33">
                  <c:v>43954</c:v>
                </c:pt>
                <c:pt idx="34">
                  <c:v>43955</c:v>
                </c:pt>
              </c:numCache>
            </c:numRef>
          </c:cat>
          <c:val>
            <c:numRef>
              <c:f>'Mikroanalyse AC Städteregion'!$G$39:$G$73</c:f>
              <c:numCache>
                <c:formatCode>General</c:formatCode>
                <c:ptCount val="35"/>
                <c:pt idx="0">
                  <c:v>585</c:v>
                </c:pt>
                <c:pt idx="1">
                  <c:v>600</c:v>
                </c:pt>
                <c:pt idx="2">
                  <c:v>625</c:v>
                </c:pt>
                <c:pt idx="3">
                  <c:v>634</c:v>
                </c:pt>
                <c:pt idx="4">
                  <c:v>626</c:v>
                </c:pt>
                <c:pt idx="5">
                  <c:v>654</c:v>
                </c:pt>
                <c:pt idx="6">
                  <c:v>642</c:v>
                </c:pt>
                <c:pt idx="7">
                  <c:v>598</c:v>
                </c:pt>
                <c:pt idx="8">
                  <c:v>664</c:v>
                </c:pt>
                <c:pt idx="9">
                  <c:v>630</c:v>
                </c:pt>
                <c:pt idx="10">
                  <c:v>591</c:v>
                </c:pt>
                <c:pt idx="11">
                  <c:v>604</c:v>
                </c:pt>
                <c:pt idx="12">
                  <c:v>575</c:v>
                </c:pt>
                <c:pt idx="13">
                  <c:v>574</c:v>
                </c:pt>
                <c:pt idx="14">
                  <c:v>556</c:v>
                </c:pt>
                <c:pt idx="15">
                  <c:v>520</c:v>
                </c:pt>
                <c:pt idx="16">
                  <c:v>509</c:v>
                </c:pt>
                <c:pt idx="17">
                  <c:v>479</c:v>
                </c:pt>
                <c:pt idx="18">
                  <c:v>448</c:v>
                </c:pt>
                <c:pt idx="19">
                  <c:v>436</c:v>
                </c:pt>
                <c:pt idx="20">
                  <c:v>443</c:v>
                </c:pt>
                <c:pt idx="21">
                  <c:v>398</c:v>
                </c:pt>
                <c:pt idx="22">
                  <c:v>403</c:v>
                </c:pt>
                <c:pt idx="23">
                  <c:v>400</c:v>
                </c:pt>
                <c:pt idx="24">
                  <c:v>381</c:v>
                </c:pt>
                <c:pt idx="25">
                  <c:v>337</c:v>
                </c:pt>
                <c:pt idx="26">
                  <c:v>339</c:v>
                </c:pt>
                <c:pt idx="27">
                  <c:v>328</c:v>
                </c:pt>
                <c:pt idx="28">
                  <c:v>300</c:v>
                </c:pt>
                <c:pt idx="29">
                  <c:v>284</c:v>
                </c:pt>
                <c:pt idx="30">
                  <c:v>249</c:v>
                </c:pt>
                <c:pt idx="31">
                  <c:v>217</c:v>
                </c:pt>
                <c:pt idx="32">
                  <c:v>217</c:v>
                </c:pt>
                <c:pt idx="33">
                  <c:v>217</c:v>
                </c:pt>
                <c:pt idx="34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67-4636-B5C4-012158C9431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8073968"/>
        <c:axId val="208071344"/>
      </c:lineChart>
      <c:dateAx>
        <c:axId val="2080739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071344"/>
        <c:crosses val="autoZero"/>
        <c:auto val="1"/>
        <c:lblOffset val="100"/>
        <c:baseTimeUnit val="days"/>
      </c:dateAx>
      <c:valAx>
        <c:axId val="20807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07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Städteregion Aachen - Mit dem Corona-Virus verstorbene Personen  Mitteilungsstand</a:t>
            </a:r>
            <a:r>
              <a:rPr lang="de-DE" baseline="0"/>
              <a:t> 4.5.2020</a:t>
            </a:r>
            <a:r>
              <a:rPr lang="de-DE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9161698537682793E-2"/>
          <c:y val="0.15392045454545455"/>
          <c:w val="0.92774831271091118"/>
          <c:h val="0.6419277916964925"/>
        </c:manualLayout>
      </c:layout>
      <c:lineChart>
        <c:grouping val="standard"/>
        <c:varyColors val="0"/>
        <c:ser>
          <c:idx val="0"/>
          <c:order val="0"/>
          <c:tx>
            <c:v>Verstorbene im DurchschnittStädteregion Aachen gesamt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Städteregion'!$AA$141:$AA$186</c:f>
              <c:numCache>
                <c:formatCode>m/d/yyyy</c:formatCode>
                <c:ptCount val="46"/>
                <c:pt idx="0">
                  <c:v>43907</c:v>
                </c:pt>
                <c:pt idx="1">
                  <c:v>43908</c:v>
                </c:pt>
                <c:pt idx="2">
                  <c:v>43909</c:v>
                </c:pt>
                <c:pt idx="3">
                  <c:v>43910</c:v>
                </c:pt>
                <c:pt idx="4">
                  <c:v>43911</c:v>
                </c:pt>
                <c:pt idx="5">
                  <c:v>43912</c:v>
                </c:pt>
                <c:pt idx="6">
                  <c:v>43913</c:v>
                </c:pt>
                <c:pt idx="7">
                  <c:v>43914</c:v>
                </c:pt>
                <c:pt idx="8">
                  <c:v>43915</c:v>
                </c:pt>
                <c:pt idx="9">
                  <c:v>43916</c:v>
                </c:pt>
                <c:pt idx="10">
                  <c:v>43917</c:v>
                </c:pt>
                <c:pt idx="11">
                  <c:v>43918</c:v>
                </c:pt>
                <c:pt idx="12">
                  <c:v>43919</c:v>
                </c:pt>
                <c:pt idx="13">
                  <c:v>43920</c:v>
                </c:pt>
                <c:pt idx="14">
                  <c:v>43921</c:v>
                </c:pt>
                <c:pt idx="15">
                  <c:v>43922</c:v>
                </c:pt>
                <c:pt idx="16">
                  <c:v>43923</c:v>
                </c:pt>
                <c:pt idx="17">
                  <c:v>43924</c:v>
                </c:pt>
                <c:pt idx="18">
                  <c:v>43925</c:v>
                </c:pt>
                <c:pt idx="19">
                  <c:v>43926</c:v>
                </c:pt>
                <c:pt idx="20">
                  <c:v>43927</c:v>
                </c:pt>
                <c:pt idx="21">
                  <c:v>43928</c:v>
                </c:pt>
                <c:pt idx="22">
                  <c:v>43929</c:v>
                </c:pt>
                <c:pt idx="23">
                  <c:v>43930</c:v>
                </c:pt>
                <c:pt idx="24">
                  <c:v>43931</c:v>
                </c:pt>
                <c:pt idx="25">
                  <c:v>43932</c:v>
                </c:pt>
                <c:pt idx="26">
                  <c:v>43933</c:v>
                </c:pt>
                <c:pt idx="27">
                  <c:v>43934</c:v>
                </c:pt>
                <c:pt idx="28">
                  <c:v>43935</c:v>
                </c:pt>
                <c:pt idx="29">
                  <c:v>43936</c:v>
                </c:pt>
                <c:pt idx="30">
                  <c:v>43937</c:v>
                </c:pt>
                <c:pt idx="31">
                  <c:v>43938</c:v>
                </c:pt>
                <c:pt idx="32">
                  <c:v>43939</c:v>
                </c:pt>
                <c:pt idx="33">
                  <c:v>43940</c:v>
                </c:pt>
                <c:pt idx="34">
                  <c:v>43941</c:v>
                </c:pt>
                <c:pt idx="35">
                  <c:v>43942</c:v>
                </c:pt>
                <c:pt idx="36">
                  <c:v>43943</c:v>
                </c:pt>
                <c:pt idx="37">
                  <c:v>43944</c:v>
                </c:pt>
                <c:pt idx="38">
                  <c:v>43945</c:v>
                </c:pt>
                <c:pt idx="39">
                  <c:v>43946</c:v>
                </c:pt>
                <c:pt idx="40">
                  <c:v>43947</c:v>
                </c:pt>
                <c:pt idx="41">
                  <c:v>43948</c:v>
                </c:pt>
                <c:pt idx="42">
                  <c:v>43949</c:v>
                </c:pt>
                <c:pt idx="43">
                  <c:v>43950</c:v>
                </c:pt>
                <c:pt idx="44">
                  <c:v>43951</c:v>
                </c:pt>
                <c:pt idx="45">
                  <c:v>43952</c:v>
                </c:pt>
              </c:numCache>
            </c:numRef>
          </c:cat>
          <c:val>
            <c:numRef>
              <c:f>'Mikroanalyse AC Städteregion'!$AB$141:$AB$186</c:f>
              <c:numCache>
                <c:formatCode>General</c:formatCode>
                <c:ptCount val="46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  <c:pt idx="29">
                  <c:v>18</c:v>
                </c:pt>
                <c:pt idx="30">
                  <c:v>18</c:v>
                </c:pt>
                <c:pt idx="31">
                  <c:v>18</c:v>
                </c:pt>
                <c:pt idx="32">
                  <c:v>18</c:v>
                </c:pt>
                <c:pt idx="33">
                  <c:v>18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  <c:pt idx="38">
                  <c:v>18</c:v>
                </c:pt>
                <c:pt idx="39">
                  <c:v>18</c:v>
                </c:pt>
                <c:pt idx="40">
                  <c:v>18</c:v>
                </c:pt>
                <c:pt idx="41">
                  <c:v>18</c:v>
                </c:pt>
                <c:pt idx="42">
                  <c:v>18</c:v>
                </c:pt>
                <c:pt idx="43">
                  <c:v>18</c:v>
                </c:pt>
                <c:pt idx="44">
                  <c:v>18</c:v>
                </c:pt>
                <c:pt idx="4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1-431C-B11D-0E5701FC0B2E}"/>
            </c:ext>
          </c:extLst>
        </c:ser>
        <c:ser>
          <c:idx val="1"/>
          <c:order val="1"/>
          <c:tx>
            <c:v>Durch und mit Corona-Verstorbene in der Städteregion Aachen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Städteregion'!$AA$141:$AA$186</c:f>
              <c:numCache>
                <c:formatCode>m/d/yyyy</c:formatCode>
                <c:ptCount val="46"/>
                <c:pt idx="0">
                  <c:v>43907</c:v>
                </c:pt>
                <c:pt idx="1">
                  <c:v>43908</c:v>
                </c:pt>
                <c:pt idx="2">
                  <c:v>43909</c:v>
                </c:pt>
                <c:pt idx="3">
                  <c:v>43910</c:v>
                </c:pt>
                <c:pt idx="4">
                  <c:v>43911</c:v>
                </c:pt>
                <c:pt idx="5">
                  <c:v>43912</c:v>
                </c:pt>
                <c:pt idx="6">
                  <c:v>43913</c:v>
                </c:pt>
                <c:pt idx="7">
                  <c:v>43914</c:v>
                </c:pt>
                <c:pt idx="8">
                  <c:v>43915</c:v>
                </c:pt>
                <c:pt idx="9">
                  <c:v>43916</c:v>
                </c:pt>
                <c:pt idx="10">
                  <c:v>43917</c:v>
                </c:pt>
                <c:pt idx="11">
                  <c:v>43918</c:v>
                </c:pt>
                <c:pt idx="12">
                  <c:v>43919</c:v>
                </c:pt>
                <c:pt idx="13">
                  <c:v>43920</c:v>
                </c:pt>
                <c:pt idx="14">
                  <c:v>43921</c:v>
                </c:pt>
                <c:pt idx="15">
                  <c:v>43922</c:v>
                </c:pt>
                <c:pt idx="16">
                  <c:v>43923</c:v>
                </c:pt>
                <c:pt idx="17">
                  <c:v>43924</c:v>
                </c:pt>
                <c:pt idx="18">
                  <c:v>43925</c:v>
                </c:pt>
                <c:pt idx="19">
                  <c:v>43926</c:v>
                </c:pt>
                <c:pt idx="20">
                  <c:v>43927</c:v>
                </c:pt>
                <c:pt idx="21">
                  <c:v>43928</c:v>
                </c:pt>
                <c:pt idx="22">
                  <c:v>43929</c:v>
                </c:pt>
                <c:pt idx="23">
                  <c:v>43930</c:v>
                </c:pt>
                <c:pt idx="24">
                  <c:v>43931</c:v>
                </c:pt>
                <c:pt idx="25">
                  <c:v>43932</c:v>
                </c:pt>
                <c:pt idx="26">
                  <c:v>43933</c:v>
                </c:pt>
                <c:pt idx="27">
                  <c:v>43934</c:v>
                </c:pt>
                <c:pt idx="28">
                  <c:v>43935</c:v>
                </c:pt>
                <c:pt idx="29">
                  <c:v>43936</c:v>
                </c:pt>
                <c:pt idx="30">
                  <c:v>43937</c:v>
                </c:pt>
                <c:pt idx="31">
                  <c:v>43938</c:v>
                </c:pt>
                <c:pt idx="32">
                  <c:v>43939</c:v>
                </c:pt>
                <c:pt idx="33">
                  <c:v>43940</c:v>
                </c:pt>
                <c:pt idx="34">
                  <c:v>43941</c:v>
                </c:pt>
                <c:pt idx="35">
                  <c:v>43942</c:v>
                </c:pt>
                <c:pt idx="36">
                  <c:v>43943</c:v>
                </c:pt>
                <c:pt idx="37">
                  <c:v>43944</c:v>
                </c:pt>
                <c:pt idx="38">
                  <c:v>43945</c:v>
                </c:pt>
                <c:pt idx="39">
                  <c:v>43946</c:v>
                </c:pt>
                <c:pt idx="40">
                  <c:v>43947</c:v>
                </c:pt>
                <c:pt idx="41">
                  <c:v>43948</c:v>
                </c:pt>
                <c:pt idx="42">
                  <c:v>43949</c:v>
                </c:pt>
                <c:pt idx="43">
                  <c:v>43950</c:v>
                </c:pt>
                <c:pt idx="44">
                  <c:v>43951</c:v>
                </c:pt>
                <c:pt idx="45">
                  <c:v>43952</c:v>
                </c:pt>
              </c:numCache>
            </c:numRef>
          </c:cat>
          <c:val>
            <c:numRef>
              <c:f>'Mikroanalyse AC Städteregion'!$AC$141:$AC$186</c:f>
              <c:numCache>
                <c:formatCode>General</c:formatCode>
                <c:ptCount val="46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5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8</c:v>
                </c:pt>
                <c:pt idx="21">
                  <c:v>0</c:v>
                </c:pt>
                <c:pt idx="22">
                  <c:v>1</c:v>
                </c:pt>
                <c:pt idx="23">
                  <c:v>5</c:v>
                </c:pt>
                <c:pt idx="24">
                  <c:v>7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3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5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1-431C-B11D-0E5701FC0B2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49905000"/>
        <c:axId val="649913200"/>
      </c:lineChart>
      <c:dateAx>
        <c:axId val="6499050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9913200"/>
        <c:crosses val="autoZero"/>
        <c:auto val="1"/>
        <c:lblOffset val="100"/>
        <c:baseTimeUnit val="days"/>
      </c:dateAx>
      <c:valAx>
        <c:axId val="64991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990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7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1.png"/><Relationship Id="rId38" Type="http://schemas.openxmlformats.org/officeDocument/2006/relationships/image" Target="../media/image3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8.png"/><Relationship Id="rId41" Type="http://schemas.openxmlformats.org/officeDocument/2006/relationships/image" Target="../media/image3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chart" Target="../charts/chart2.xml"/><Relationship Id="rId37" Type="http://schemas.openxmlformats.org/officeDocument/2006/relationships/image" Target="../media/image35.png"/><Relationship Id="rId40" Type="http://schemas.openxmlformats.org/officeDocument/2006/relationships/image" Target="../media/image3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chart" Target="../charts/chart1.xml"/><Relationship Id="rId36" Type="http://schemas.openxmlformats.org/officeDocument/2006/relationships/image" Target="../media/image34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29.png"/><Relationship Id="rId35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25400</xdr:colOff>
      <xdr:row>3</xdr:row>
      <xdr:rowOff>152400</xdr:rowOff>
    </xdr:from>
    <xdr:to>
      <xdr:col>21</xdr:col>
      <xdr:colOff>700924</xdr:colOff>
      <xdr:row>14</xdr:row>
      <xdr:rowOff>114043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7D00E4C-35C1-4A1E-AAC8-D5F5F4B9E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00" y="889000"/>
          <a:ext cx="6009524" cy="2057143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4</xdr:row>
      <xdr:rowOff>0</xdr:rowOff>
    </xdr:from>
    <xdr:to>
      <xdr:col>30</xdr:col>
      <xdr:colOff>694571</xdr:colOff>
      <xdr:row>14</xdr:row>
      <xdr:rowOff>56905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36EE630-227C-49CB-A3DE-962DADD5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6000" y="571500"/>
          <a:ext cx="6028571" cy="19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21</xdr:col>
      <xdr:colOff>675524</xdr:colOff>
      <xdr:row>25</xdr:row>
      <xdr:rowOff>142643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A68CB96-91E1-4351-A53D-FAAC03402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0" y="2857500"/>
          <a:ext cx="6009524" cy="185714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21</xdr:col>
      <xdr:colOff>608857</xdr:colOff>
      <xdr:row>29</xdr:row>
      <xdr:rowOff>180881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BD131865-D8E8-43C1-AB57-3EEC1A6EA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0" y="4762500"/>
          <a:ext cx="5942857" cy="75238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31</xdr:row>
      <xdr:rowOff>0</xdr:rowOff>
    </xdr:from>
    <xdr:to>
      <xdr:col>21</xdr:col>
      <xdr:colOff>666000</xdr:colOff>
      <xdr:row>37</xdr:row>
      <xdr:rowOff>95095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4AF00F4C-52E8-477B-ADFC-B310EC557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0" y="5715000"/>
          <a:ext cx="6000000" cy="123809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38</xdr:row>
      <xdr:rowOff>0</xdr:rowOff>
    </xdr:from>
    <xdr:to>
      <xdr:col>21</xdr:col>
      <xdr:colOff>580286</xdr:colOff>
      <xdr:row>45</xdr:row>
      <xdr:rowOff>180786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7E329895-4CC1-4DA7-BABB-641BADE02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8000" y="7048500"/>
          <a:ext cx="5914286" cy="151428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47</xdr:row>
      <xdr:rowOff>0</xdr:rowOff>
    </xdr:from>
    <xdr:to>
      <xdr:col>21</xdr:col>
      <xdr:colOff>685048</xdr:colOff>
      <xdr:row>52</xdr:row>
      <xdr:rowOff>37976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61290173-F760-4B88-AA78-44BFAAB91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58000" y="8763000"/>
          <a:ext cx="6019048" cy="990476"/>
        </a:xfrm>
        <a:prstGeom prst="rect">
          <a:avLst/>
        </a:prstGeom>
      </xdr:spPr>
    </xdr:pic>
    <xdr:clientData/>
  </xdr:twoCellAnchor>
  <xdr:twoCellAnchor editAs="oneCell">
    <xdr:from>
      <xdr:col>14</xdr:col>
      <xdr:colOff>50800</xdr:colOff>
      <xdr:row>52</xdr:row>
      <xdr:rowOff>152400</xdr:rowOff>
    </xdr:from>
    <xdr:to>
      <xdr:col>22</xdr:col>
      <xdr:colOff>2419</xdr:colOff>
      <xdr:row>61</xdr:row>
      <xdr:rowOff>180757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AC542DE6-1718-4AD4-84F4-10F27706F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915400" y="10223500"/>
          <a:ext cx="6047619" cy="174285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63</xdr:row>
      <xdr:rowOff>0</xdr:rowOff>
    </xdr:from>
    <xdr:to>
      <xdr:col>21</xdr:col>
      <xdr:colOff>713619</xdr:colOff>
      <xdr:row>73</xdr:row>
      <xdr:rowOff>66429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30B2056A-7A13-4A89-8E5C-323D15AD1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58000" y="11811000"/>
          <a:ext cx="6047619" cy="197142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74</xdr:row>
      <xdr:rowOff>0</xdr:rowOff>
    </xdr:from>
    <xdr:to>
      <xdr:col>21</xdr:col>
      <xdr:colOff>723143</xdr:colOff>
      <xdr:row>81</xdr:row>
      <xdr:rowOff>76024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2F13EF27-89D9-4D6F-A13A-663D0C45D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58000" y="13906500"/>
          <a:ext cx="6057143" cy="140952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82</xdr:row>
      <xdr:rowOff>0</xdr:rowOff>
    </xdr:from>
    <xdr:to>
      <xdr:col>22</xdr:col>
      <xdr:colOff>56381</xdr:colOff>
      <xdr:row>89</xdr:row>
      <xdr:rowOff>123643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9C355B3B-9DCA-4169-B766-E678F3EF3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858000" y="15430500"/>
          <a:ext cx="6152381" cy="145714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90</xdr:row>
      <xdr:rowOff>0</xdr:rowOff>
    </xdr:from>
    <xdr:to>
      <xdr:col>21</xdr:col>
      <xdr:colOff>685048</xdr:colOff>
      <xdr:row>97</xdr:row>
      <xdr:rowOff>88719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5CBC9863-C3D5-4678-8A2B-0D398F2BC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58000" y="16954500"/>
          <a:ext cx="6019048" cy="1447619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15</xdr:row>
      <xdr:rowOff>0</xdr:rowOff>
    </xdr:from>
    <xdr:to>
      <xdr:col>30</xdr:col>
      <xdr:colOff>751714</xdr:colOff>
      <xdr:row>23</xdr:row>
      <xdr:rowOff>190286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49B3B48D-B68A-43CF-A864-D9A973EF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716000" y="2667000"/>
          <a:ext cx="6085714" cy="1714286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24</xdr:row>
      <xdr:rowOff>0</xdr:rowOff>
    </xdr:from>
    <xdr:to>
      <xdr:col>30</xdr:col>
      <xdr:colOff>694571</xdr:colOff>
      <xdr:row>33</xdr:row>
      <xdr:rowOff>180738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29ECBA1-9B28-45F9-A7CD-F151B06DE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716000" y="4381500"/>
          <a:ext cx="6028571" cy="189523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98</xdr:row>
      <xdr:rowOff>0</xdr:rowOff>
    </xdr:from>
    <xdr:to>
      <xdr:col>21</xdr:col>
      <xdr:colOff>675524</xdr:colOff>
      <xdr:row>111</xdr:row>
      <xdr:rowOff>66357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822B718F-97EA-4F0E-8114-0BF5E470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858000" y="18478500"/>
          <a:ext cx="6009524" cy="254285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112</xdr:row>
      <xdr:rowOff>0</xdr:rowOff>
    </xdr:from>
    <xdr:to>
      <xdr:col>21</xdr:col>
      <xdr:colOff>589809</xdr:colOff>
      <xdr:row>130</xdr:row>
      <xdr:rowOff>94809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AC0A0A46-F0EF-463C-B59E-79A5A5938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858000" y="21145500"/>
          <a:ext cx="5923809" cy="35238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131</xdr:row>
      <xdr:rowOff>0</xdr:rowOff>
    </xdr:from>
    <xdr:to>
      <xdr:col>21</xdr:col>
      <xdr:colOff>637429</xdr:colOff>
      <xdr:row>138</xdr:row>
      <xdr:rowOff>18881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6F1BEE0B-FFF5-4665-B4B4-C5434A52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864600" y="25120600"/>
          <a:ext cx="5971429" cy="135238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139</xdr:row>
      <xdr:rowOff>0</xdr:rowOff>
    </xdr:from>
    <xdr:to>
      <xdr:col>22</xdr:col>
      <xdr:colOff>8762</xdr:colOff>
      <xdr:row>147</xdr:row>
      <xdr:rowOff>171238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3787EF7-5435-49EF-B96B-884F34E21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864600" y="26644600"/>
          <a:ext cx="6104762" cy="169523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148</xdr:row>
      <xdr:rowOff>0</xdr:rowOff>
    </xdr:from>
    <xdr:to>
      <xdr:col>22</xdr:col>
      <xdr:colOff>8762</xdr:colOff>
      <xdr:row>156</xdr:row>
      <xdr:rowOff>133143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F91B20F-9C1D-4F2B-9074-CCB98FAE7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864600" y="28359100"/>
          <a:ext cx="6104762" cy="165714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157</xdr:row>
      <xdr:rowOff>0</xdr:rowOff>
    </xdr:from>
    <xdr:to>
      <xdr:col>22</xdr:col>
      <xdr:colOff>27809</xdr:colOff>
      <xdr:row>164</xdr:row>
      <xdr:rowOff>114119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5AA31DD6-FFF7-4F34-9A2F-7D74D3F36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864600" y="30073600"/>
          <a:ext cx="6123809" cy="144761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165</xdr:row>
      <xdr:rowOff>0</xdr:rowOff>
    </xdr:from>
    <xdr:to>
      <xdr:col>22</xdr:col>
      <xdr:colOff>8762</xdr:colOff>
      <xdr:row>172</xdr:row>
      <xdr:rowOff>152214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54978EB-5391-4BBC-B75A-ACCCA27C5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864600" y="31597600"/>
          <a:ext cx="6104762" cy="148571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173</xdr:row>
      <xdr:rowOff>0</xdr:rowOff>
    </xdr:from>
    <xdr:to>
      <xdr:col>19</xdr:col>
      <xdr:colOff>637619</xdr:colOff>
      <xdr:row>181</xdr:row>
      <xdr:rowOff>180762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A1552E56-4F36-479E-8EBA-D0133404B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864600" y="33121600"/>
          <a:ext cx="4447619" cy="17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182</xdr:row>
      <xdr:rowOff>0</xdr:rowOff>
    </xdr:from>
    <xdr:to>
      <xdr:col>19</xdr:col>
      <xdr:colOff>485238</xdr:colOff>
      <xdr:row>191</xdr:row>
      <xdr:rowOff>152167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5528E622-B71F-4101-9629-68AD22F0C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864600" y="34836100"/>
          <a:ext cx="4295238" cy="186666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192</xdr:row>
      <xdr:rowOff>0</xdr:rowOff>
    </xdr:from>
    <xdr:to>
      <xdr:col>21</xdr:col>
      <xdr:colOff>713619</xdr:colOff>
      <xdr:row>199</xdr:row>
      <xdr:rowOff>85548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4494D1BB-21A4-4C16-B72D-1CB986230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864600" y="36741100"/>
          <a:ext cx="6047619" cy="141904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200</xdr:row>
      <xdr:rowOff>0</xdr:rowOff>
    </xdr:from>
    <xdr:to>
      <xdr:col>19</xdr:col>
      <xdr:colOff>570952</xdr:colOff>
      <xdr:row>209</xdr:row>
      <xdr:rowOff>180738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349542C-7A0D-45BF-B29F-BA14B063A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864600" y="38265100"/>
          <a:ext cx="4380952" cy="189523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210</xdr:row>
      <xdr:rowOff>0</xdr:rowOff>
    </xdr:from>
    <xdr:to>
      <xdr:col>21</xdr:col>
      <xdr:colOff>196548</xdr:colOff>
      <xdr:row>220</xdr:row>
      <xdr:rowOff>63500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F892B96F-5077-4145-9802-A370F8FE8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864600" y="40170100"/>
          <a:ext cx="5530548" cy="19685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221</xdr:row>
      <xdr:rowOff>0</xdr:rowOff>
    </xdr:from>
    <xdr:to>
      <xdr:col>21</xdr:col>
      <xdr:colOff>656476</xdr:colOff>
      <xdr:row>228</xdr:row>
      <xdr:rowOff>66500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5255FF46-964B-4431-B84D-C9EF3536D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864600" y="42265600"/>
          <a:ext cx="5990476" cy="1400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93</xdr:row>
      <xdr:rowOff>12700</xdr:rowOff>
    </xdr:from>
    <xdr:to>
      <xdr:col>12</xdr:col>
      <xdr:colOff>1828800</xdr:colOff>
      <xdr:row>115</xdr:row>
      <xdr:rowOff>127000</xdr:rowOff>
    </xdr:to>
    <xdr:graphicFrame macro="">
      <xdr:nvGraphicFramePr>
        <xdr:cNvPr id="23" name="Diagramm 22">
          <a:extLst>
            <a:ext uri="{FF2B5EF4-FFF2-40B4-BE49-F238E27FC236}">
              <a16:creationId xmlns:a16="http://schemas.microsoft.com/office/drawing/2014/main" id="{27E6462D-87BB-42ED-BD82-FBF8A2742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14</xdr:col>
      <xdr:colOff>0</xdr:colOff>
      <xdr:row>229</xdr:row>
      <xdr:rowOff>0</xdr:rowOff>
    </xdr:from>
    <xdr:to>
      <xdr:col>21</xdr:col>
      <xdr:colOff>685048</xdr:colOff>
      <xdr:row>236</xdr:row>
      <xdr:rowOff>114119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A46B8DFA-9530-42FD-8CBD-F834C7EDC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864600" y="43789600"/>
          <a:ext cx="6019048" cy="144761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238</xdr:row>
      <xdr:rowOff>101600</xdr:rowOff>
    </xdr:from>
    <xdr:to>
      <xdr:col>22</xdr:col>
      <xdr:colOff>75429</xdr:colOff>
      <xdr:row>243</xdr:row>
      <xdr:rowOff>149100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F1424EA8-F7C0-4C53-AA18-07B977E18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864600" y="45605700"/>
          <a:ext cx="6171429" cy="100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245</xdr:row>
      <xdr:rowOff>0</xdr:rowOff>
    </xdr:from>
    <xdr:to>
      <xdr:col>19</xdr:col>
      <xdr:colOff>656667</xdr:colOff>
      <xdr:row>251</xdr:row>
      <xdr:rowOff>85571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6136651D-17DB-4696-BA4C-0BC73CBA4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864600" y="46456600"/>
          <a:ext cx="4466667" cy="122857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116</xdr:row>
      <xdr:rowOff>177800</xdr:rowOff>
    </xdr:from>
    <xdr:to>
      <xdr:col>13</xdr:col>
      <xdr:colOff>0</xdr:colOff>
      <xdr:row>140</xdr:row>
      <xdr:rowOff>88900</xdr:rowOff>
    </xdr:to>
    <xdr:graphicFrame macro="">
      <xdr:nvGraphicFramePr>
        <xdr:cNvPr id="35" name="Diagramm 34">
          <a:extLst>
            <a:ext uri="{FF2B5EF4-FFF2-40B4-BE49-F238E27FC236}">
              <a16:creationId xmlns:a16="http://schemas.microsoft.com/office/drawing/2014/main" id="{1A8372F1-FBB0-4C2D-9BC9-F27CFE3C6F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14</xdr:col>
      <xdr:colOff>0</xdr:colOff>
      <xdr:row>252</xdr:row>
      <xdr:rowOff>0</xdr:rowOff>
    </xdr:from>
    <xdr:to>
      <xdr:col>19</xdr:col>
      <xdr:colOff>609048</xdr:colOff>
      <xdr:row>257</xdr:row>
      <xdr:rowOff>76071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49119B5B-F0C2-499D-980E-AB0751014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864600" y="48171100"/>
          <a:ext cx="4419048" cy="102857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258</xdr:row>
      <xdr:rowOff>0</xdr:rowOff>
    </xdr:from>
    <xdr:to>
      <xdr:col>19</xdr:col>
      <xdr:colOff>599524</xdr:colOff>
      <xdr:row>265</xdr:row>
      <xdr:rowOff>95071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D540DCAD-42DE-4B5D-96FA-27C075BB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864600" y="49314100"/>
          <a:ext cx="4409524" cy="1428571"/>
        </a:xfrm>
        <a:prstGeom prst="rect">
          <a:avLst/>
        </a:prstGeom>
      </xdr:spPr>
    </xdr:pic>
    <xdr:clientData/>
  </xdr:twoCellAnchor>
  <xdr:twoCellAnchor editAs="oneCell">
    <xdr:from>
      <xdr:col>22</xdr:col>
      <xdr:colOff>736600</xdr:colOff>
      <xdr:row>35</xdr:row>
      <xdr:rowOff>7118</xdr:rowOff>
    </xdr:from>
    <xdr:to>
      <xdr:col>31</xdr:col>
      <xdr:colOff>139700</xdr:colOff>
      <xdr:row>84</xdr:row>
      <xdr:rowOff>152400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CBF00E80-432C-4DD3-8597-3CD88F38F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5697200" y="6839718"/>
          <a:ext cx="6261100" cy="947978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266</xdr:row>
      <xdr:rowOff>0</xdr:rowOff>
    </xdr:from>
    <xdr:to>
      <xdr:col>19</xdr:col>
      <xdr:colOff>637619</xdr:colOff>
      <xdr:row>271</xdr:row>
      <xdr:rowOff>9405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22B4576B-2ADA-4C8F-8B3A-DF7071905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8864600" y="50838100"/>
          <a:ext cx="4447619" cy="9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272</xdr:row>
      <xdr:rowOff>0</xdr:rowOff>
    </xdr:from>
    <xdr:to>
      <xdr:col>19</xdr:col>
      <xdr:colOff>666190</xdr:colOff>
      <xdr:row>277</xdr:row>
      <xdr:rowOff>37976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5A48C76C-0646-454C-9EBB-010175361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64600" y="51981100"/>
          <a:ext cx="4476190" cy="99047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278</xdr:row>
      <xdr:rowOff>0</xdr:rowOff>
    </xdr:from>
    <xdr:to>
      <xdr:col>19</xdr:col>
      <xdr:colOff>513809</xdr:colOff>
      <xdr:row>282</xdr:row>
      <xdr:rowOff>18952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6B50BB3F-CB04-4FEA-9271-15A72491C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864600" y="53149500"/>
          <a:ext cx="4323809" cy="78095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283</xdr:row>
      <xdr:rowOff>0</xdr:rowOff>
    </xdr:from>
    <xdr:to>
      <xdr:col>19</xdr:col>
      <xdr:colOff>580476</xdr:colOff>
      <xdr:row>288</xdr:row>
      <xdr:rowOff>18929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13CC7F80-478D-41AA-9E73-44B6A63DF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864600" y="54102000"/>
          <a:ext cx="4390476" cy="97142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289</xdr:row>
      <xdr:rowOff>0</xdr:rowOff>
    </xdr:from>
    <xdr:to>
      <xdr:col>19</xdr:col>
      <xdr:colOff>570952</xdr:colOff>
      <xdr:row>292</xdr:row>
      <xdr:rowOff>152310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B36322BB-32E2-42E6-9BA2-D54667DF1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864600" y="55245000"/>
          <a:ext cx="4380952" cy="723810"/>
        </a:xfrm>
        <a:prstGeom prst="rect">
          <a:avLst/>
        </a:prstGeom>
      </xdr:spPr>
    </xdr:pic>
    <xdr:clientData/>
  </xdr:twoCellAnchor>
  <xdr:twoCellAnchor editAs="oneCell">
    <xdr:from>
      <xdr:col>23</xdr:col>
      <xdr:colOff>1</xdr:colOff>
      <xdr:row>93</xdr:row>
      <xdr:rowOff>0</xdr:rowOff>
    </xdr:from>
    <xdr:to>
      <xdr:col>31</xdr:col>
      <xdr:colOff>682522</xdr:colOff>
      <xdr:row>136</xdr:row>
      <xdr:rowOff>152400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FDD5C737-2EC5-4C87-B70B-47D52DC3C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7589501" y="17907000"/>
          <a:ext cx="6778521" cy="834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25400</xdr:colOff>
      <xdr:row>5</xdr:row>
      <xdr:rowOff>127000</xdr:rowOff>
    </xdr:from>
    <xdr:to>
      <xdr:col>10</xdr:col>
      <xdr:colOff>285427</xdr:colOff>
      <xdr:row>26</xdr:row>
      <xdr:rowOff>136525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0148BB0-F010-438B-AC8D-A3156653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5300" y="1054100"/>
          <a:ext cx="5594027" cy="401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achen.de/DE/stadt_buerger/notfall_informationen/corona/aktuelles/pressemitteilungen/corona_06042020_2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achen.de/DE/stadt_buerger/notfall_informationen/corona/aktuelles/pressemitteilungen/corona_06042020_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B624A-0EC6-4869-8AA8-2C65026A287B}">
  <sheetPr>
    <pageSetUpPr fitToPage="1"/>
  </sheetPr>
  <dimension ref="B1:AE290"/>
  <sheetViews>
    <sheetView topLeftCell="A43" zoomScale="75" zoomScaleNormal="75" workbookViewId="0">
      <selection activeCell="AG294" sqref="A1:AG294"/>
    </sheetView>
  </sheetViews>
  <sheetFormatPr baseColWidth="10" defaultRowHeight="15" x14ac:dyDescent="0.25"/>
  <cols>
    <col min="1" max="1" width="1" customWidth="1"/>
    <col min="2" max="2" width="0.5703125" customWidth="1"/>
    <col min="8" max="10" width="16.7109375" customWidth="1"/>
    <col min="12" max="12" width="1.140625" customWidth="1"/>
    <col min="13" max="13" width="28" customWidth="1"/>
  </cols>
  <sheetData>
    <row r="1" spans="2:23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2:23" ht="15.75" x14ac:dyDescent="0.25">
      <c r="B2" s="6"/>
      <c r="C2" s="8" t="s">
        <v>0</v>
      </c>
      <c r="D2" s="6"/>
      <c r="E2" s="2"/>
      <c r="F2" s="2"/>
      <c r="G2" s="6" t="s">
        <v>21</v>
      </c>
      <c r="H2" s="16"/>
      <c r="J2" s="7" t="s">
        <v>11</v>
      </c>
      <c r="K2" s="11">
        <v>43955</v>
      </c>
      <c r="L2" s="2"/>
      <c r="M2" s="2"/>
    </row>
    <row r="3" spans="2:23" ht="27" customHeight="1" x14ac:dyDescent="0.25">
      <c r="C3" t="s">
        <v>14</v>
      </c>
      <c r="E3" s="2"/>
      <c r="F3" s="9">
        <v>550000</v>
      </c>
      <c r="G3" s="17" t="s">
        <v>22</v>
      </c>
      <c r="H3" s="9"/>
      <c r="I3" s="2"/>
      <c r="J3" s="2"/>
      <c r="K3" s="3" t="s">
        <v>10</v>
      </c>
      <c r="L3" s="2"/>
      <c r="M3" s="2"/>
      <c r="N3" s="10" t="s">
        <v>9</v>
      </c>
      <c r="W3" s="10" t="s">
        <v>23</v>
      </c>
    </row>
    <row r="4" spans="2:23" x14ac:dyDescent="0.25">
      <c r="E4" s="2"/>
      <c r="F4" s="9"/>
      <c r="G4" s="12" t="s">
        <v>1</v>
      </c>
      <c r="H4" s="3" t="s">
        <v>15</v>
      </c>
      <c r="I4" s="3" t="s">
        <v>18</v>
      </c>
      <c r="J4" s="3" t="s">
        <v>19</v>
      </c>
      <c r="K4" s="3" t="s">
        <v>16</v>
      </c>
      <c r="L4" s="2"/>
      <c r="M4" s="2"/>
    </row>
    <row r="5" spans="2:23" x14ac:dyDescent="0.25">
      <c r="C5" s="2"/>
      <c r="D5" s="13" t="s">
        <v>1</v>
      </c>
      <c r="E5" s="13" t="s">
        <v>2</v>
      </c>
      <c r="F5" s="13" t="s">
        <v>3</v>
      </c>
      <c r="G5" s="3" t="s">
        <v>12</v>
      </c>
      <c r="H5" s="3" t="s">
        <v>17</v>
      </c>
      <c r="I5" s="3" t="s">
        <v>17</v>
      </c>
      <c r="J5" s="3" t="s">
        <v>17</v>
      </c>
      <c r="K5" s="3" t="s">
        <v>20</v>
      </c>
      <c r="L5" s="2"/>
      <c r="M5" s="2"/>
      <c r="N5" s="1">
        <v>43907</v>
      </c>
      <c r="W5" s="1">
        <v>43908</v>
      </c>
    </row>
    <row r="6" spans="2:23" x14ac:dyDescent="0.25">
      <c r="C6" s="5">
        <v>43888</v>
      </c>
      <c r="D6" s="2">
        <v>0</v>
      </c>
      <c r="E6" s="2">
        <v>0</v>
      </c>
      <c r="F6" s="2">
        <v>0</v>
      </c>
      <c r="G6" s="2">
        <f>D6-E6</f>
        <v>0</v>
      </c>
      <c r="H6" s="14">
        <f>D6/550000</f>
        <v>0</v>
      </c>
      <c r="I6" s="14">
        <f>G6/550000</f>
        <v>0</v>
      </c>
      <c r="J6" s="15">
        <f>F6/550000</f>
        <v>0</v>
      </c>
      <c r="K6" s="2">
        <v>0</v>
      </c>
      <c r="L6" s="2"/>
      <c r="M6" s="2"/>
    </row>
    <row r="7" spans="2:23" x14ac:dyDescent="0.25">
      <c r="C7" s="5">
        <v>43889</v>
      </c>
      <c r="D7" s="2">
        <v>0</v>
      </c>
      <c r="E7" s="2">
        <v>0</v>
      </c>
      <c r="F7" s="2">
        <v>0</v>
      </c>
      <c r="G7" s="2">
        <f t="shared" ref="G7:G24" si="0">D7-E7</f>
        <v>0</v>
      </c>
      <c r="H7" s="14">
        <f t="shared" ref="H7:H52" si="1">D7/550000</f>
        <v>0</v>
      </c>
      <c r="I7" s="14">
        <f t="shared" ref="I7:I52" si="2">G7/550000</f>
        <v>0</v>
      </c>
      <c r="J7" s="15">
        <f t="shared" ref="J7:J54" si="3">F7/550000</f>
        <v>0</v>
      </c>
      <c r="K7" s="2">
        <v>0</v>
      </c>
      <c r="L7" s="2"/>
      <c r="M7" s="2"/>
    </row>
    <row r="8" spans="2:23" x14ac:dyDescent="0.25">
      <c r="C8" s="5">
        <v>43890</v>
      </c>
      <c r="D8" s="2">
        <v>0</v>
      </c>
      <c r="E8" s="2">
        <v>0</v>
      </c>
      <c r="F8" s="2">
        <v>0</v>
      </c>
      <c r="G8" s="2">
        <f t="shared" si="0"/>
        <v>0</v>
      </c>
      <c r="H8" s="14">
        <f t="shared" si="1"/>
        <v>0</v>
      </c>
      <c r="I8" s="14">
        <f t="shared" si="2"/>
        <v>0</v>
      </c>
      <c r="J8" s="15">
        <f t="shared" si="3"/>
        <v>0</v>
      </c>
      <c r="K8" s="2">
        <v>0</v>
      </c>
      <c r="L8" s="2"/>
      <c r="M8" s="2"/>
    </row>
    <row r="9" spans="2:23" x14ac:dyDescent="0.25">
      <c r="C9" s="5">
        <v>43891</v>
      </c>
      <c r="D9" s="2">
        <v>0</v>
      </c>
      <c r="E9" s="2">
        <v>0</v>
      </c>
      <c r="F9" s="2">
        <v>0</v>
      </c>
      <c r="G9" s="2">
        <f t="shared" si="0"/>
        <v>0</v>
      </c>
      <c r="H9" s="14">
        <f t="shared" si="1"/>
        <v>0</v>
      </c>
      <c r="I9" s="14">
        <f t="shared" si="2"/>
        <v>0</v>
      </c>
      <c r="J9" s="15">
        <f t="shared" si="3"/>
        <v>0</v>
      </c>
      <c r="K9" s="2">
        <v>0</v>
      </c>
      <c r="L9" s="2"/>
      <c r="M9" s="2"/>
    </row>
    <row r="10" spans="2:23" x14ac:dyDescent="0.25">
      <c r="C10" s="5">
        <v>43892</v>
      </c>
      <c r="D10" s="2">
        <v>0</v>
      </c>
      <c r="E10" s="2">
        <v>0</v>
      </c>
      <c r="F10" s="2">
        <v>0</v>
      </c>
      <c r="G10" s="2">
        <f t="shared" si="0"/>
        <v>0</v>
      </c>
      <c r="H10" s="14">
        <f t="shared" si="1"/>
        <v>0</v>
      </c>
      <c r="I10" s="14">
        <f t="shared" si="2"/>
        <v>0</v>
      </c>
      <c r="J10" s="15">
        <f t="shared" si="3"/>
        <v>0</v>
      </c>
      <c r="K10" s="2">
        <v>0</v>
      </c>
      <c r="L10" s="2"/>
      <c r="M10" s="2"/>
    </row>
    <row r="11" spans="2:23" x14ac:dyDescent="0.25">
      <c r="C11" s="5">
        <v>43893</v>
      </c>
      <c r="D11" s="2">
        <v>13</v>
      </c>
      <c r="E11" s="2">
        <v>0</v>
      </c>
      <c r="F11" s="2">
        <v>0</v>
      </c>
      <c r="G11" s="2">
        <f t="shared" si="0"/>
        <v>13</v>
      </c>
      <c r="H11" s="14">
        <f t="shared" si="1"/>
        <v>2.3636363636363637E-5</v>
      </c>
      <c r="I11" s="14">
        <f t="shared" si="2"/>
        <v>2.3636363636363637E-5</v>
      </c>
      <c r="J11" s="15">
        <f t="shared" si="3"/>
        <v>0</v>
      </c>
      <c r="K11" s="2">
        <v>5</v>
      </c>
      <c r="L11" s="2"/>
      <c r="M11" s="2"/>
    </row>
    <row r="12" spans="2:23" x14ac:dyDescent="0.25">
      <c r="C12" s="5">
        <v>43894</v>
      </c>
      <c r="D12" s="2">
        <v>13</v>
      </c>
      <c r="E12" s="2">
        <v>0</v>
      </c>
      <c r="F12" s="2">
        <v>0</v>
      </c>
      <c r="G12" s="2">
        <f t="shared" si="0"/>
        <v>13</v>
      </c>
      <c r="H12" s="14">
        <f t="shared" si="1"/>
        <v>2.3636363636363637E-5</v>
      </c>
      <c r="I12" s="14">
        <f t="shared" si="2"/>
        <v>2.3636363636363637E-5</v>
      </c>
      <c r="J12" s="15">
        <f t="shared" si="3"/>
        <v>0</v>
      </c>
      <c r="K12" s="2">
        <v>5</v>
      </c>
      <c r="L12" s="2"/>
      <c r="M12" s="2"/>
    </row>
    <row r="13" spans="2:23" x14ac:dyDescent="0.25">
      <c r="C13" s="5">
        <v>43895</v>
      </c>
      <c r="D13" s="2">
        <v>33</v>
      </c>
      <c r="E13" s="2">
        <v>0</v>
      </c>
      <c r="F13" s="2">
        <v>0</v>
      </c>
      <c r="G13" s="2">
        <f t="shared" si="0"/>
        <v>33</v>
      </c>
      <c r="H13" s="14">
        <f t="shared" si="1"/>
        <v>6.0000000000000002E-5</v>
      </c>
      <c r="I13" s="14">
        <f t="shared" si="2"/>
        <v>6.0000000000000002E-5</v>
      </c>
      <c r="J13" s="15">
        <f t="shared" si="3"/>
        <v>0</v>
      </c>
      <c r="K13" s="2">
        <v>10</v>
      </c>
      <c r="L13" s="2"/>
      <c r="M13" s="2"/>
    </row>
    <row r="14" spans="2:23" x14ac:dyDescent="0.25">
      <c r="C14" s="5">
        <v>43896</v>
      </c>
      <c r="D14" s="2">
        <v>49</v>
      </c>
      <c r="E14" s="2">
        <v>0</v>
      </c>
      <c r="F14" s="2">
        <v>0</v>
      </c>
      <c r="G14" s="2">
        <f t="shared" si="0"/>
        <v>49</v>
      </c>
      <c r="H14" s="14">
        <f t="shared" si="1"/>
        <v>8.9090909090909094E-5</v>
      </c>
      <c r="I14" s="14">
        <f t="shared" si="2"/>
        <v>8.9090909090909094E-5</v>
      </c>
      <c r="J14" s="15">
        <f t="shared" si="3"/>
        <v>0</v>
      </c>
      <c r="K14" s="2">
        <v>12</v>
      </c>
      <c r="L14" s="2"/>
      <c r="M14" s="2"/>
    </row>
    <row r="15" spans="2:23" x14ac:dyDescent="0.25">
      <c r="C15" s="5">
        <v>43897</v>
      </c>
      <c r="D15" s="2">
        <v>55</v>
      </c>
      <c r="E15" s="2">
        <v>0</v>
      </c>
      <c r="F15" s="2">
        <v>0</v>
      </c>
      <c r="G15" s="2">
        <f t="shared" si="0"/>
        <v>55</v>
      </c>
      <c r="H15" s="14">
        <f t="shared" si="1"/>
        <v>1E-4</v>
      </c>
      <c r="I15" s="14">
        <f t="shared" si="2"/>
        <v>1E-4</v>
      </c>
      <c r="J15" s="15">
        <f t="shared" si="3"/>
        <v>0</v>
      </c>
      <c r="K15" s="2">
        <v>15</v>
      </c>
      <c r="L15" s="2"/>
      <c r="M15" s="2"/>
    </row>
    <row r="16" spans="2:23" x14ac:dyDescent="0.25">
      <c r="C16" s="5">
        <v>43898</v>
      </c>
      <c r="D16" s="2">
        <v>57</v>
      </c>
      <c r="E16" s="2">
        <v>0</v>
      </c>
      <c r="F16" s="2">
        <v>0</v>
      </c>
      <c r="G16" s="2">
        <f t="shared" si="0"/>
        <v>57</v>
      </c>
      <c r="H16" s="14">
        <f t="shared" si="1"/>
        <v>1.0363636363636364E-4</v>
      </c>
      <c r="I16" s="14">
        <f t="shared" si="2"/>
        <v>1.0363636363636364E-4</v>
      </c>
      <c r="J16" s="15">
        <f t="shared" si="3"/>
        <v>0</v>
      </c>
      <c r="K16" s="2">
        <v>20</v>
      </c>
      <c r="L16" s="2"/>
      <c r="M16" s="2"/>
      <c r="W16" s="1">
        <v>43923</v>
      </c>
    </row>
    <row r="17" spans="3:23" x14ac:dyDescent="0.25">
      <c r="C17" s="5">
        <v>43899</v>
      </c>
      <c r="D17" s="2">
        <v>58</v>
      </c>
      <c r="E17" s="2">
        <v>0</v>
      </c>
      <c r="F17" s="2">
        <v>0</v>
      </c>
      <c r="G17" s="2">
        <f t="shared" si="0"/>
        <v>58</v>
      </c>
      <c r="H17" s="14">
        <f t="shared" si="1"/>
        <v>1.0545454545454546E-4</v>
      </c>
      <c r="I17" s="14">
        <f t="shared" si="2"/>
        <v>1.0545454545454546E-4</v>
      </c>
      <c r="J17" s="15">
        <f t="shared" si="3"/>
        <v>0</v>
      </c>
      <c r="K17" s="2">
        <v>20</v>
      </c>
      <c r="L17" s="2"/>
      <c r="M17" s="2"/>
      <c r="N17" s="1">
        <v>43908</v>
      </c>
    </row>
    <row r="18" spans="3:23" x14ac:dyDescent="0.25">
      <c r="C18" s="5">
        <v>43900</v>
      </c>
      <c r="D18" s="2">
        <v>61</v>
      </c>
      <c r="E18" s="2">
        <v>6</v>
      </c>
      <c r="F18" s="2">
        <v>0</v>
      </c>
      <c r="G18" s="2">
        <f t="shared" si="0"/>
        <v>55</v>
      </c>
      <c r="H18" s="14">
        <f t="shared" si="1"/>
        <v>1.1090909090909092E-4</v>
      </c>
      <c r="I18" s="14">
        <f t="shared" si="2"/>
        <v>1E-4</v>
      </c>
      <c r="J18" s="15">
        <f t="shared" si="3"/>
        <v>0</v>
      </c>
      <c r="K18" s="2">
        <v>21</v>
      </c>
      <c r="L18" s="2"/>
      <c r="M18" s="2"/>
    </row>
    <row r="19" spans="3:23" x14ac:dyDescent="0.25">
      <c r="C19" s="5">
        <v>43901</v>
      </c>
      <c r="D19" s="2">
        <v>61</v>
      </c>
      <c r="E19" s="2">
        <v>6</v>
      </c>
      <c r="F19" s="2">
        <v>0</v>
      </c>
      <c r="G19" s="2">
        <f t="shared" si="0"/>
        <v>55</v>
      </c>
      <c r="H19" s="14">
        <f t="shared" si="1"/>
        <v>1.1090909090909092E-4</v>
      </c>
      <c r="I19" s="14">
        <f t="shared" si="2"/>
        <v>1E-4</v>
      </c>
      <c r="J19" s="15">
        <f t="shared" si="3"/>
        <v>0</v>
      </c>
      <c r="K19" s="2">
        <v>21</v>
      </c>
      <c r="L19" s="2"/>
      <c r="M19" s="2"/>
    </row>
    <row r="20" spans="3:23" x14ac:dyDescent="0.25">
      <c r="C20" s="5">
        <v>43902</v>
      </c>
      <c r="D20" s="2">
        <v>70</v>
      </c>
      <c r="E20" s="2">
        <v>6</v>
      </c>
      <c r="F20" s="2">
        <v>0</v>
      </c>
      <c r="G20" s="2">
        <f t="shared" si="0"/>
        <v>64</v>
      </c>
      <c r="H20" s="14">
        <f t="shared" si="1"/>
        <v>1.2727272727272728E-4</v>
      </c>
      <c r="I20" s="14">
        <f t="shared" si="2"/>
        <v>1.1636363636363636E-4</v>
      </c>
      <c r="J20" s="15">
        <f t="shared" si="3"/>
        <v>0</v>
      </c>
      <c r="K20" s="2">
        <v>25</v>
      </c>
      <c r="L20" s="2"/>
      <c r="M20" s="2"/>
    </row>
    <row r="21" spans="3:23" x14ac:dyDescent="0.25">
      <c r="C21" s="5">
        <v>43903</v>
      </c>
      <c r="D21" s="2">
        <v>85</v>
      </c>
      <c r="E21" s="2">
        <v>27</v>
      </c>
      <c r="F21" s="2">
        <v>0</v>
      </c>
      <c r="G21" s="2">
        <f t="shared" si="0"/>
        <v>58</v>
      </c>
      <c r="H21" s="14">
        <f t="shared" si="1"/>
        <v>1.5454545454545454E-4</v>
      </c>
      <c r="I21" s="14">
        <f t="shared" si="2"/>
        <v>1.0545454545454546E-4</v>
      </c>
      <c r="J21" s="15">
        <f t="shared" si="3"/>
        <v>0</v>
      </c>
      <c r="K21" s="2">
        <v>34</v>
      </c>
      <c r="L21" s="2"/>
      <c r="M21" s="2"/>
    </row>
    <row r="22" spans="3:23" x14ac:dyDescent="0.25">
      <c r="C22" s="5">
        <v>43904</v>
      </c>
      <c r="D22" s="2">
        <v>100</v>
      </c>
      <c r="E22" s="2">
        <v>28</v>
      </c>
      <c r="F22" s="2">
        <v>0</v>
      </c>
      <c r="G22" s="2">
        <f t="shared" si="0"/>
        <v>72</v>
      </c>
      <c r="H22" s="14">
        <f t="shared" si="1"/>
        <v>1.8181818181818181E-4</v>
      </c>
      <c r="I22" s="14">
        <f t="shared" si="2"/>
        <v>1.309090909090909E-4</v>
      </c>
      <c r="J22" s="15">
        <f t="shared" si="3"/>
        <v>0</v>
      </c>
      <c r="K22" s="2">
        <v>40</v>
      </c>
      <c r="L22" s="2"/>
      <c r="M22" s="2"/>
    </row>
    <row r="23" spans="3:23" x14ac:dyDescent="0.25">
      <c r="C23" s="5">
        <v>43905</v>
      </c>
      <c r="D23" s="2">
        <v>155</v>
      </c>
      <c r="E23" s="2">
        <v>28</v>
      </c>
      <c r="F23" s="2">
        <v>0</v>
      </c>
      <c r="G23" s="2">
        <f t="shared" si="0"/>
        <v>127</v>
      </c>
      <c r="H23" s="14">
        <f t="shared" si="1"/>
        <v>2.818181818181818E-4</v>
      </c>
      <c r="I23" s="14">
        <f t="shared" si="2"/>
        <v>2.3090909090909092E-4</v>
      </c>
      <c r="J23" s="15">
        <f t="shared" si="3"/>
        <v>0</v>
      </c>
      <c r="K23" s="2">
        <v>75</v>
      </c>
      <c r="L23" s="2"/>
      <c r="M23" s="2"/>
    </row>
    <row r="24" spans="3:23" x14ac:dyDescent="0.25">
      <c r="C24" s="5">
        <v>43906</v>
      </c>
      <c r="D24" s="2">
        <v>169</v>
      </c>
      <c r="E24" s="2">
        <v>33</v>
      </c>
      <c r="F24" s="2">
        <v>0</v>
      </c>
      <c r="G24" s="2">
        <f t="shared" si="0"/>
        <v>136</v>
      </c>
      <c r="H24" s="14">
        <f t="shared" si="1"/>
        <v>3.0727272727272727E-4</v>
      </c>
      <c r="I24" s="14">
        <f t="shared" si="2"/>
        <v>2.4727272727272727E-4</v>
      </c>
      <c r="J24" s="15">
        <f t="shared" si="3"/>
        <v>0</v>
      </c>
      <c r="K24" s="2">
        <v>85</v>
      </c>
      <c r="L24" s="2"/>
      <c r="M24" s="2"/>
    </row>
    <row r="25" spans="3:23" x14ac:dyDescent="0.25">
      <c r="C25" s="5">
        <v>43907</v>
      </c>
      <c r="D25" s="2">
        <v>211</v>
      </c>
      <c r="E25" s="2">
        <v>33</v>
      </c>
      <c r="F25" s="2">
        <v>2</v>
      </c>
      <c r="G25" s="2">
        <f>D25-E25-F25</f>
        <v>176</v>
      </c>
      <c r="H25" s="14">
        <f t="shared" si="1"/>
        <v>3.8363636363636361E-4</v>
      </c>
      <c r="I25" s="14">
        <f t="shared" si="2"/>
        <v>3.2000000000000003E-4</v>
      </c>
      <c r="J25" s="15">
        <f t="shared" si="3"/>
        <v>3.6363636363636362E-6</v>
      </c>
      <c r="K25" s="2">
        <v>100</v>
      </c>
      <c r="L25" s="2"/>
      <c r="M25" s="2"/>
      <c r="W25" s="1">
        <v>43923</v>
      </c>
    </row>
    <row r="26" spans="3:23" x14ac:dyDescent="0.25">
      <c r="C26" s="5">
        <v>43908</v>
      </c>
      <c r="D26" s="2">
        <v>273</v>
      </c>
      <c r="E26" s="3" t="s">
        <v>4</v>
      </c>
      <c r="F26" s="2">
        <v>4</v>
      </c>
      <c r="G26" s="3" t="s">
        <v>13</v>
      </c>
      <c r="H26" s="14">
        <f t="shared" si="1"/>
        <v>4.9636363636363636E-4</v>
      </c>
      <c r="I26" s="3" t="s">
        <v>13</v>
      </c>
      <c r="J26" s="15">
        <f t="shared" si="3"/>
        <v>7.2727272727272723E-6</v>
      </c>
      <c r="K26" s="2">
        <v>130</v>
      </c>
      <c r="L26" s="2"/>
      <c r="M26" s="2"/>
    </row>
    <row r="27" spans="3:23" x14ac:dyDescent="0.25">
      <c r="C27" s="5">
        <v>43909</v>
      </c>
      <c r="D27" s="2">
        <v>334</v>
      </c>
      <c r="E27" s="3" t="s">
        <v>5</v>
      </c>
      <c r="F27" s="2">
        <v>4</v>
      </c>
      <c r="G27" s="3" t="s">
        <v>13</v>
      </c>
      <c r="H27" s="14">
        <f t="shared" si="1"/>
        <v>6.0727272727272724E-4</v>
      </c>
      <c r="I27" s="3" t="s">
        <v>13</v>
      </c>
      <c r="J27" s="15">
        <f t="shared" si="3"/>
        <v>7.2727272727272723E-6</v>
      </c>
      <c r="K27" s="2">
        <v>161</v>
      </c>
      <c r="L27" s="2"/>
      <c r="M27" s="2"/>
      <c r="N27" s="1">
        <v>43910</v>
      </c>
    </row>
    <row r="28" spans="3:23" x14ac:dyDescent="0.25">
      <c r="C28" s="5">
        <v>43910</v>
      </c>
      <c r="D28" s="2">
        <v>405</v>
      </c>
      <c r="E28" s="3" t="s">
        <v>8</v>
      </c>
      <c r="F28" s="2">
        <v>5</v>
      </c>
      <c r="G28" s="3" t="s">
        <v>13</v>
      </c>
      <c r="H28" s="14">
        <f t="shared" si="1"/>
        <v>7.3636363636363634E-4</v>
      </c>
      <c r="I28" s="3" t="s">
        <v>13</v>
      </c>
      <c r="J28" s="15">
        <f t="shared" si="3"/>
        <v>9.090909090909091E-6</v>
      </c>
      <c r="K28" s="2">
        <v>192</v>
      </c>
      <c r="L28" s="2"/>
      <c r="M28" s="2"/>
    </row>
    <row r="29" spans="3:23" x14ac:dyDescent="0.25">
      <c r="C29" s="5">
        <v>43911</v>
      </c>
      <c r="D29" s="2">
        <v>443</v>
      </c>
      <c r="E29" s="3" t="s">
        <v>8</v>
      </c>
      <c r="F29" s="2">
        <v>5</v>
      </c>
      <c r="G29" s="3" t="s">
        <v>13</v>
      </c>
      <c r="H29" s="14">
        <f t="shared" si="1"/>
        <v>8.0545454545454551E-4</v>
      </c>
      <c r="I29" s="3" t="s">
        <v>13</v>
      </c>
      <c r="J29" s="15">
        <f t="shared" si="3"/>
        <v>9.090909090909091E-6</v>
      </c>
      <c r="K29" s="2">
        <v>209</v>
      </c>
      <c r="L29" s="2"/>
      <c r="M29" s="2"/>
    </row>
    <row r="30" spans="3:23" x14ac:dyDescent="0.25">
      <c r="C30" s="5">
        <v>43912</v>
      </c>
      <c r="D30" s="2">
        <v>516</v>
      </c>
      <c r="E30" s="3" t="s">
        <v>8</v>
      </c>
      <c r="F30" s="2">
        <v>5</v>
      </c>
      <c r="G30" s="3" t="s">
        <v>13</v>
      </c>
      <c r="H30" s="14">
        <f t="shared" si="1"/>
        <v>9.3818181818181815E-4</v>
      </c>
      <c r="I30" s="3" t="s">
        <v>13</v>
      </c>
      <c r="J30" s="15">
        <f t="shared" si="3"/>
        <v>9.090909090909091E-6</v>
      </c>
      <c r="K30" s="2">
        <v>246</v>
      </c>
      <c r="L30" s="2"/>
      <c r="M30" s="2"/>
    </row>
    <row r="31" spans="3:23" x14ac:dyDescent="0.25">
      <c r="C31" s="5">
        <v>43913</v>
      </c>
      <c r="D31" s="2">
        <v>530</v>
      </c>
      <c r="E31" s="3" t="s">
        <v>8</v>
      </c>
      <c r="F31" s="2">
        <v>6</v>
      </c>
      <c r="G31" s="3" t="s">
        <v>13</v>
      </c>
      <c r="H31" s="14">
        <f t="shared" si="1"/>
        <v>9.6363636363636367E-4</v>
      </c>
      <c r="I31" s="3" t="s">
        <v>13</v>
      </c>
      <c r="J31" s="15">
        <f t="shared" si="3"/>
        <v>1.0909090909090909E-5</v>
      </c>
      <c r="K31" s="2">
        <v>249</v>
      </c>
      <c r="L31" s="2"/>
      <c r="M31" s="2"/>
    </row>
    <row r="32" spans="3:23" x14ac:dyDescent="0.25">
      <c r="C32" s="5">
        <v>43914</v>
      </c>
      <c r="D32" s="2">
        <v>540</v>
      </c>
      <c r="E32" s="3" t="s">
        <v>8</v>
      </c>
      <c r="F32" s="2">
        <v>7</v>
      </c>
      <c r="G32" s="3" t="s">
        <v>13</v>
      </c>
      <c r="H32" s="14">
        <f t="shared" si="1"/>
        <v>9.8181818181818179E-4</v>
      </c>
      <c r="I32" s="3" t="s">
        <v>13</v>
      </c>
      <c r="J32" s="15">
        <f t="shared" si="3"/>
        <v>1.2727272727272727E-5</v>
      </c>
      <c r="K32" s="2">
        <v>261</v>
      </c>
      <c r="L32" s="2"/>
      <c r="M32" s="2"/>
      <c r="N32" s="1">
        <v>43913</v>
      </c>
    </row>
    <row r="33" spans="3:23" x14ac:dyDescent="0.25">
      <c r="C33" s="5">
        <v>43915</v>
      </c>
      <c r="D33" s="2">
        <v>618</v>
      </c>
      <c r="E33" s="3" t="s">
        <v>8</v>
      </c>
      <c r="F33" s="2">
        <v>8</v>
      </c>
      <c r="G33" s="3" t="s">
        <v>13</v>
      </c>
      <c r="H33" s="14">
        <f t="shared" si="1"/>
        <v>1.1236363636363635E-3</v>
      </c>
      <c r="I33" s="3" t="s">
        <v>13</v>
      </c>
      <c r="J33" s="15">
        <f t="shared" si="3"/>
        <v>1.4545454545454545E-5</v>
      </c>
      <c r="K33" s="2">
        <v>315</v>
      </c>
      <c r="L33" s="2"/>
      <c r="M33" s="2"/>
    </row>
    <row r="34" spans="3:23" x14ac:dyDescent="0.25">
      <c r="C34" s="5">
        <v>43916</v>
      </c>
      <c r="D34" s="2">
        <v>694</v>
      </c>
      <c r="E34" s="3" t="s">
        <v>8</v>
      </c>
      <c r="F34" s="2">
        <v>9</v>
      </c>
      <c r="G34" s="3" t="s">
        <v>13</v>
      </c>
      <c r="H34" s="14">
        <f t="shared" si="1"/>
        <v>1.2618181818181819E-3</v>
      </c>
      <c r="I34" s="3" t="s">
        <v>13</v>
      </c>
      <c r="J34" s="15">
        <f t="shared" si="3"/>
        <v>1.6363636363636363E-5</v>
      </c>
      <c r="K34" s="2">
        <v>354</v>
      </c>
      <c r="L34" s="2"/>
      <c r="M34" s="2"/>
    </row>
    <row r="35" spans="3:23" x14ac:dyDescent="0.25">
      <c r="C35" s="5">
        <v>43917</v>
      </c>
      <c r="D35" s="2">
        <v>746</v>
      </c>
      <c r="E35" s="3" t="s">
        <v>8</v>
      </c>
      <c r="F35" s="2">
        <v>14</v>
      </c>
      <c r="G35" s="3" t="s">
        <v>13</v>
      </c>
      <c r="H35" s="14">
        <f t="shared" si="1"/>
        <v>1.3563636363636365E-3</v>
      </c>
      <c r="I35" s="3" t="s">
        <v>13</v>
      </c>
      <c r="J35" s="15">
        <f t="shared" si="3"/>
        <v>2.5454545454545454E-5</v>
      </c>
      <c r="K35" s="2">
        <v>376</v>
      </c>
      <c r="L35" s="2"/>
      <c r="M35" s="2"/>
    </row>
    <row r="36" spans="3:23" x14ac:dyDescent="0.25">
      <c r="C36" s="5">
        <v>43918</v>
      </c>
      <c r="D36" s="2">
        <v>787</v>
      </c>
      <c r="E36" s="3" t="s">
        <v>8</v>
      </c>
      <c r="F36" s="2">
        <v>14</v>
      </c>
      <c r="G36" s="3" t="s">
        <v>13</v>
      </c>
      <c r="H36" s="14">
        <f t="shared" si="1"/>
        <v>1.430909090909091E-3</v>
      </c>
      <c r="I36" s="3" t="s">
        <v>13</v>
      </c>
      <c r="J36" s="15">
        <f t="shared" si="3"/>
        <v>2.5454545454545454E-5</v>
      </c>
      <c r="K36" s="2">
        <v>399</v>
      </c>
      <c r="L36" s="2"/>
      <c r="M36" s="2"/>
      <c r="W36" s="1">
        <v>43946</v>
      </c>
    </row>
    <row r="37" spans="3:23" x14ac:dyDescent="0.25">
      <c r="C37" s="5">
        <v>43919</v>
      </c>
      <c r="D37" s="2">
        <v>824</v>
      </c>
      <c r="E37" s="4" t="s">
        <v>6</v>
      </c>
      <c r="F37" s="2">
        <v>14</v>
      </c>
      <c r="G37" s="3" t="s">
        <v>13</v>
      </c>
      <c r="H37" s="14">
        <f t="shared" si="1"/>
        <v>1.4981818181818182E-3</v>
      </c>
      <c r="I37" s="3" t="s">
        <v>13</v>
      </c>
      <c r="J37" s="15">
        <f t="shared" si="3"/>
        <v>2.5454545454545454E-5</v>
      </c>
      <c r="K37" s="2">
        <v>407</v>
      </c>
      <c r="L37" s="2"/>
      <c r="M37" s="2"/>
    </row>
    <row r="38" spans="3:23" x14ac:dyDescent="0.25">
      <c r="C38" s="5">
        <v>43920</v>
      </c>
      <c r="D38" s="2">
        <v>863</v>
      </c>
      <c r="E38" s="2" t="s">
        <v>7</v>
      </c>
      <c r="F38" s="2">
        <v>14</v>
      </c>
      <c r="G38" s="3" t="s">
        <v>13</v>
      </c>
      <c r="H38" s="14">
        <f t="shared" si="1"/>
        <v>1.5690909090909091E-3</v>
      </c>
      <c r="I38" s="3" t="s">
        <v>13</v>
      </c>
      <c r="J38" s="15">
        <f t="shared" si="3"/>
        <v>2.5454545454545454E-5</v>
      </c>
      <c r="K38" s="2">
        <v>429</v>
      </c>
      <c r="L38" s="2"/>
      <c r="M38" s="2"/>
    </row>
    <row r="39" spans="3:23" x14ac:dyDescent="0.25">
      <c r="C39" s="5">
        <v>43921</v>
      </c>
      <c r="D39" s="2">
        <v>922</v>
      </c>
      <c r="E39" s="2">
        <v>322</v>
      </c>
      <c r="F39" s="2">
        <v>15</v>
      </c>
      <c r="G39" s="2">
        <f>D39-E39-F39</f>
        <v>585</v>
      </c>
      <c r="H39" s="14">
        <f t="shared" si="1"/>
        <v>1.6763636363636364E-3</v>
      </c>
      <c r="I39" s="14">
        <f t="shared" si="2"/>
        <v>1.0636363636363636E-3</v>
      </c>
      <c r="J39" s="15">
        <f t="shared" si="3"/>
        <v>2.7272727272727273E-5</v>
      </c>
      <c r="K39" s="2">
        <v>463</v>
      </c>
      <c r="L39" s="2"/>
      <c r="M39" s="2"/>
      <c r="N39" s="1">
        <v>43914</v>
      </c>
    </row>
    <row r="40" spans="3:23" x14ac:dyDescent="0.25">
      <c r="C40" s="5">
        <v>43922</v>
      </c>
      <c r="D40" s="2">
        <v>980</v>
      </c>
      <c r="E40" s="2">
        <v>364</v>
      </c>
      <c r="F40" s="2">
        <v>16</v>
      </c>
      <c r="G40" s="2">
        <f t="shared" ref="G40:G70" si="4">D40-E40-F40</f>
        <v>600</v>
      </c>
      <c r="H40" s="14">
        <f t="shared" si="1"/>
        <v>1.7818181818181817E-3</v>
      </c>
      <c r="I40" s="14">
        <f t="shared" si="2"/>
        <v>1.090909090909091E-3</v>
      </c>
      <c r="J40" s="15">
        <f t="shared" si="3"/>
        <v>2.9090909090909089E-5</v>
      </c>
      <c r="K40" s="2">
        <v>495</v>
      </c>
      <c r="L40" s="2"/>
      <c r="M40" s="2"/>
    </row>
    <row r="41" spans="3:23" x14ac:dyDescent="0.25">
      <c r="C41" s="5">
        <v>43923</v>
      </c>
      <c r="D41" s="2">
        <v>1081</v>
      </c>
      <c r="E41" s="2">
        <v>435</v>
      </c>
      <c r="F41" s="2">
        <v>21</v>
      </c>
      <c r="G41" s="2">
        <f t="shared" si="4"/>
        <v>625</v>
      </c>
      <c r="H41" s="14">
        <f t="shared" si="1"/>
        <v>1.9654545454545454E-3</v>
      </c>
      <c r="I41" s="14">
        <f t="shared" si="2"/>
        <v>1.1363636363636363E-3</v>
      </c>
      <c r="J41" s="15">
        <f t="shared" si="3"/>
        <v>3.818181818181818E-5</v>
      </c>
      <c r="K41" s="2">
        <v>555</v>
      </c>
      <c r="L41" s="2"/>
      <c r="M41" s="2"/>
    </row>
    <row r="42" spans="3:23" x14ac:dyDescent="0.25">
      <c r="C42" s="5">
        <v>43924</v>
      </c>
      <c r="D42" s="2">
        <v>1155</v>
      </c>
      <c r="E42" s="2">
        <v>494</v>
      </c>
      <c r="F42" s="2">
        <v>27</v>
      </c>
      <c r="G42" s="2">
        <f t="shared" si="4"/>
        <v>634</v>
      </c>
      <c r="H42" s="14">
        <f t="shared" si="1"/>
        <v>2.0999999999999999E-3</v>
      </c>
      <c r="I42" s="14">
        <f t="shared" si="2"/>
        <v>1.1527272727272727E-3</v>
      </c>
      <c r="J42" s="15">
        <f t="shared" si="3"/>
        <v>4.9090909090909091E-5</v>
      </c>
      <c r="K42" s="2">
        <v>602</v>
      </c>
      <c r="L42" s="2"/>
      <c r="M42" s="2"/>
    </row>
    <row r="43" spans="3:23" x14ac:dyDescent="0.25">
      <c r="C43" s="5">
        <v>43925</v>
      </c>
      <c r="D43" s="2">
        <v>1213</v>
      </c>
      <c r="E43" s="2">
        <v>560</v>
      </c>
      <c r="F43" s="2">
        <v>27</v>
      </c>
      <c r="G43" s="2">
        <f t="shared" si="4"/>
        <v>626</v>
      </c>
      <c r="H43" s="14">
        <f t="shared" si="1"/>
        <v>2.2054545454545456E-3</v>
      </c>
      <c r="I43" s="14">
        <f t="shared" si="2"/>
        <v>1.1381818181818181E-3</v>
      </c>
      <c r="J43" s="15">
        <f t="shared" si="3"/>
        <v>4.9090909090909091E-5</v>
      </c>
      <c r="K43" s="2">
        <v>633</v>
      </c>
      <c r="L43" s="2"/>
      <c r="M43" s="2"/>
    </row>
    <row r="44" spans="3:23" x14ac:dyDescent="0.25">
      <c r="C44" s="5">
        <v>43926</v>
      </c>
      <c r="D44" s="2">
        <v>1259</v>
      </c>
      <c r="E44" s="2">
        <v>578</v>
      </c>
      <c r="F44" s="2">
        <v>27</v>
      </c>
      <c r="G44" s="2">
        <f t="shared" si="4"/>
        <v>654</v>
      </c>
      <c r="H44" s="14">
        <f t="shared" si="1"/>
        <v>2.289090909090909E-3</v>
      </c>
      <c r="I44" s="14">
        <f t="shared" si="2"/>
        <v>1.1890909090909092E-3</v>
      </c>
      <c r="J44" s="15">
        <f t="shared" si="3"/>
        <v>4.9090909090909091E-5</v>
      </c>
      <c r="K44" s="2">
        <v>651</v>
      </c>
      <c r="L44" s="2"/>
      <c r="M44" s="2"/>
    </row>
    <row r="45" spans="3:23" x14ac:dyDescent="0.25">
      <c r="C45" s="5">
        <v>43927</v>
      </c>
      <c r="D45" s="2">
        <v>1272</v>
      </c>
      <c r="E45" s="2">
        <v>595</v>
      </c>
      <c r="F45" s="2">
        <v>35</v>
      </c>
      <c r="G45" s="2">
        <f t="shared" si="4"/>
        <v>642</v>
      </c>
      <c r="H45" s="14">
        <f t="shared" si="1"/>
        <v>2.3127272727272727E-3</v>
      </c>
      <c r="I45" s="14">
        <f t="shared" si="2"/>
        <v>1.1672727272727273E-3</v>
      </c>
      <c r="J45" s="15">
        <f t="shared" si="3"/>
        <v>6.3636363636363641E-5</v>
      </c>
      <c r="K45" s="2">
        <v>658</v>
      </c>
      <c r="L45" s="2"/>
      <c r="M45" s="2"/>
    </row>
    <row r="46" spans="3:23" x14ac:dyDescent="0.25">
      <c r="C46" s="5">
        <v>43928</v>
      </c>
      <c r="D46" s="2">
        <v>1295</v>
      </c>
      <c r="E46" s="2">
        <v>662</v>
      </c>
      <c r="F46" s="2">
        <v>35</v>
      </c>
      <c r="G46" s="2">
        <f t="shared" si="4"/>
        <v>598</v>
      </c>
      <c r="H46" s="14">
        <f t="shared" si="1"/>
        <v>2.3545454545454546E-3</v>
      </c>
      <c r="I46" s="14">
        <f t="shared" si="2"/>
        <v>1.0872727272727273E-3</v>
      </c>
      <c r="J46" s="15">
        <f t="shared" si="3"/>
        <v>6.3636363636363641E-5</v>
      </c>
      <c r="K46" s="2">
        <v>674</v>
      </c>
      <c r="L46" s="2"/>
      <c r="M46" s="2"/>
    </row>
    <row r="47" spans="3:23" x14ac:dyDescent="0.25">
      <c r="C47" s="5">
        <v>43929</v>
      </c>
      <c r="D47" s="2">
        <v>1399</v>
      </c>
      <c r="E47" s="2">
        <v>699</v>
      </c>
      <c r="F47" s="2">
        <v>36</v>
      </c>
      <c r="G47" s="2">
        <f t="shared" si="4"/>
        <v>664</v>
      </c>
      <c r="H47" s="14">
        <f t="shared" si="1"/>
        <v>2.5436363636363638E-3</v>
      </c>
      <c r="I47" s="14">
        <f t="shared" si="2"/>
        <v>1.2072727272727272E-3</v>
      </c>
      <c r="J47" s="15">
        <f t="shared" si="3"/>
        <v>6.545454545454545E-5</v>
      </c>
      <c r="K47" s="2">
        <v>706</v>
      </c>
      <c r="L47" s="2"/>
      <c r="M47" s="2"/>
    </row>
    <row r="48" spans="3:23" x14ac:dyDescent="0.25">
      <c r="C48" s="5">
        <v>43930</v>
      </c>
      <c r="D48" s="2">
        <v>1426</v>
      </c>
      <c r="E48" s="2">
        <v>755</v>
      </c>
      <c r="F48" s="2">
        <v>41</v>
      </c>
      <c r="G48" s="2">
        <f t="shared" si="4"/>
        <v>630</v>
      </c>
      <c r="H48" s="14">
        <f t="shared" si="1"/>
        <v>2.5927272727272726E-3</v>
      </c>
      <c r="I48" s="14">
        <f t="shared" si="2"/>
        <v>1.1454545454545454E-3</v>
      </c>
      <c r="J48" s="15">
        <f t="shared" si="3"/>
        <v>7.4545454545454551E-5</v>
      </c>
      <c r="K48" s="2">
        <v>737</v>
      </c>
      <c r="L48" s="2"/>
      <c r="M48" s="2"/>
      <c r="N48" s="1">
        <v>43915</v>
      </c>
    </row>
    <row r="49" spans="3:14" x14ac:dyDescent="0.25">
      <c r="C49" s="5">
        <v>43931</v>
      </c>
      <c r="D49" s="2">
        <v>1465</v>
      </c>
      <c r="E49" s="2">
        <v>826</v>
      </c>
      <c r="F49" s="2">
        <v>48</v>
      </c>
      <c r="G49" s="2">
        <f t="shared" si="4"/>
        <v>591</v>
      </c>
      <c r="H49" s="14">
        <f t="shared" si="1"/>
        <v>2.6636363636363637E-3</v>
      </c>
      <c r="I49" s="14">
        <f t="shared" si="2"/>
        <v>1.0745454545454545E-3</v>
      </c>
      <c r="J49" s="15">
        <f t="shared" si="3"/>
        <v>8.7272727272727271E-5</v>
      </c>
      <c r="K49" s="2">
        <v>753</v>
      </c>
      <c r="L49" s="2"/>
      <c r="M49" s="2"/>
    </row>
    <row r="50" spans="3:14" x14ac:dyDescent="0.25">
      <c r="C50" s="5">
        <v>43932</v>
      </c>
      <c r="D50" s="2">
        <v>1508</v>
      </c>
      <c r="E50" s="2">
        <v>854</v>
      </c>
      <c r="F50" s="2">
        <v>50</v>
      </c>
      <c r="G50" s="2">
        <f t="shared" si="4"/>
        <v>604</v>
      </c>
      <c r="H50" s="14">
        <f t="shared" si="1"/>
        <v>2.7418181818181816E-3</v>
      </c>
      <c r="I50" s="14">
        <f t="shared" si="2"/>
        <v>1.0981818181818182E-3</v>
      </c>
      <c r="J50" s="15">
        <f t="shared" si="3"/>
        <v>9.0909090909090904E-5</v>
      </c>
      <c r="K50" s="2">
        <v>770</v>
      </c>
      <c r="L50" s="2"/>
      <c r="M50" s="2"/>
    </row>
    <row r="51" spans="3:14" x14ac:dyDescent="0.25">
      <c r="C51" s="5">
        <v>43933</v>
      </c>
      <c r="D51" s="2">
        <v>1532</v>
      </c>
      <c r="E51" s="2">
        <v>906</v>
      </c>
      <c r="F51" s="2">
        <v>51</v>
      </c>
      <c r="G51" s="2">
        <f t="shared" si="4"/>
        <v>575</v>
      </c>
      <c r="H51" s="14">
        <f t="shared" si="1"/>
        <v>2.7854545454545454E-3</v>
      </c>
      <c r="I51" s="14">
        <f t="shared" si="2"/>
        <v>1.0454545454545454E-3</v>
      </c>
      <c r="J51" s="15">
        <f t="shared" si="3"/>
        <v>9.2727272727272727E-5</v>
      </c>
      <c r="K51" s="2">
        <v>777</v>
      </c>
      <c r="L51" s="2"/>
      <c r="M51" s="2"/>
    </row>
    <row r="52" spans="3:14" x14ac:dyDescent="0.25">
      <c r="C52" s="5">
        <v>43934</v>
      </c>
      <c r="D52" s="2">
        <v>1547</v>
      </c>
      <c r="E52" s="2">
        <v>922</v>
      </c>
      <c r="F52" s="2">
        <v>51</v>
      </c>
      <c r="G52" s="2">
        <f t="shared" si="4"/>
        <v>574</v>
      </c>
      <c r="H52" s="14">
        <f t="shared" si="1"/>
        <v>2.8127272727272727E-3</v>
      </c>
      <c r="I52" s="14">
        <f t="shared" si="2"/>
        <v>1.0436363636363636E-3</v>
      </c>
      <c r="J52" s="15">
        <f t="shared" si="3"/>
        <v>9.2727272727272727E-5</v>
      </c>
      <c r="K52" s="2">
        <v>780</v>
      </c>
      <c r="L52" s="2"/>
      <c r="M52" s="2"/>
    </row>
    <row r="53" spans="3:14" x14ac:dyDescent="0.25">
      <c r="C53" s="5">
        <v>43935</v>
      </c>
      <c r="D53" s="2">
        <v>1557</v>
      </c>
      <c r="E53" s="2">
        <v>949</v>
      </c>
      <c r="F53" s="2">
        <v>52</v>
      </c>
      <c r="G53" s="2">
        <f t="shared" si="4"/>
        <v>556</v>
      </c>
      <c r="H53" s="14">
        <f>D53/550000</f>
        <v>2.830909090909091E-3</v>
      </c>
      <c r="I53" s="14">
        <f>G53/550000</f>
        <v>1.010909090909091E-3</v>
      </c>
      <c r="J53" s="15">
        <f t="shared" si="3"/>
        <v>9.4545454545454549E-5</v>
      </c>
      <c r="K53" s="2">
        <v>785</v>
      </c>
      <c r="L53" s="2"/>
      <c r="M53" s="2"/>
    </row>
    <row r="54" spans="3:14" x14ac:dyDescent="0.25">
      <c r="C54" s="5">
        <v>43936</v>
      </c>
      <c r="D54" s="2">
        <v>1583</v>
      </c>
      <c r="E54" s="2">
        <v>1009</v>
      </c>
      <c r="F54" s="2">
        <v>54</v>
      </c>
      <c r="G54" s="2">
        <f t="shared" si="4"/>
        <v>520</v>
      </c>
      <c r="H54" s="14">
        <f>D54/550000</f>
        <v>2.8781818181818184E-3</v>
      </c>
      <c r="I54" s="14">
        <f>G54/550000</f>
        <v>9.4545454545454544E-4</v>
      </c>
      <c r="J54" s="15">
        <f t="shared" si="3"/>
        <v>9.8181818181818182E-5</v>
      </c>
      <c r="K54" s="2">
        <v>799</v>
      </c>
      <c r="L54" s="2"/>
      <c r="M54" s="2"/>
      <c r="N54" s="1">
        <v>43916</v>
      </c>
    </row>
    <row r="55" spans="3:14" x14ac:dyDescent="0.25">
      <c r="C55" s="5">
        <v>43937</v>
      </c>
      <c r="D55" s="2">
        <v>1623</v>
      </c>
      <c r="E55" s="2">
        <v>1058</v>
      </c>
      <c r="F55" s="2">
        <v>56</v>
      </c>
      <c r="G55" s="2">
        <f t="shared" si="4"/>
        <v>509</v>
      </c>
      <c r="H55" s="14">
        <f>D55/550000</f>
        <v>2.9509090909090908E-3</v>
      </c>
      <c r="I55" s="14">
        <f>G55/550000</f>
        <v>9.254545454545455E-4</v>
      </c>
      <c r="J55" s="15">
        <f>F55/550000</f>
        <v>1.0181818181818181E-4</v>
      </c>
      <c r="K55" s="2">
        <v>810</v>
      </c>
      <c r="L55" s="2"/>
      <c r="M55" s="2"/>
    </row>
    <row r="56" spans="3:14" x14ac:dyDescent="0.25">
      <c r="C56" s="5">
        <v>43938</v>
      </c>
      <c r="D56" s="2">
        <v>1650</v>
      </c>
      <c r="E56" s="2">
        <v>1112</v>
      </c>
      <c r="F56" s="2">
        <v>59</v>
      </c>
      <c r="G56" s="2">
        <f t="shared" si="4"/>
        <v>479</v>
      </c>
      <c r="H56" s="14">
        <f t="shared" ref="H56:H63" si="5">D56/550000</f>
        <v>3.0000000000000001E-3</v>
      </c>
      <c r="I56" s="14">
        <f t="shared" ref="I56:I63" si="6">G56/550000</f>
        <v>8.7090909090909092E-4</v>
      </c>
      <c r="J56" s="15">
        <f t="shared" ref="J56:J63" si="7">F56/550000</f>
        <v>1.0727272727272727E-4</v>
      </c>
      <c r="K56" s="2">
        <v>823</v>
      </c>
      <c r="L56" s="2"/>
      <c r="M56" s="2"/>
    </row>
    <row r="57" spans="3:14" x14ac:dyDescent="0.25">
      <c r="C57" s="5">
        <v>43939</v>
      </c>
      <c r="D57" s="2">
        <v>1669</v>
      </c>
      <c r="E57" s="2">
        <v>1159</v>
      </c>
      <c r="F57" s="2">
        <v>62</v>
      </c>
      <c r="G57" s="2">
        <f t="shared" si="4"/>
        <v>448</v>
      </c>
      <c r="H57" s="14">
        <f t="shared" si="5"/>
        <v>3.0345454545454547E-3</v>
      </c>
      <c r="I57" s="14">
        <f t="shared" si="6"/>
        <v>8.1454545454545451E-4</v>
      </c>
      <c r="J57" s="15">
        <f t="shared" si="7"/>
        <v>1.1272727272727272E-4</v>
      </c>
      <c r="K57" s="2">
        <v>831</v>
      </c>
      <c r="L57" s="2"/>
      <c r="M57" s="2"/>
    </row>
    <row r="58" spans="3:14" x14ac:dyDescent="0.25">
      <c r="C58" s="5">
        <v>43940</v>
      </c>
      <c r="D58" s="2">
        <v>1693</v>
      </c>
      <c r="E58" s="2">
        <v>1195</v>
      </c>
      <c r="F58" s="2">
        <v>62</v>
      </c>
      <c r="G58" s="2">
        <f t="shared" si="4"/>
        <v>436</v>
      </c>
      <c r="H58" s="14">
        <f t="shared" si="5"/>
        <v>3.078181818181818E-3</v>
      </c>
      <c r="I58" s="14">
        <f t="shared" si="6"/>
        <v>7.9272727272727275E-4</v>
      </c>
      <c r="J58" s="15">
        <f t="shared" si="7"/>
        <v>1.1272727272727272E-4</v>
      </c>
      <c r="K58" s="2">
        <v>836</v>
      </c>
      <c r="L58" s="2"/>
      <c r="M58" s="2"/>
    </row>
    <row r="59" spans="3:14" x14ac:dyDescent="0.25">
      <c r="C59" s="5">
        <v>43941</v>
      </c>
      <c r="D59" s="2">
        <v>1707</v>
      </c>
      <c r="E59" s="2">
        <v>1201</v>
      </c>
      <c r="F59" s="2">
        <v>63</v>
      </c>
      <c r="G59" s="2">
        <f t="shared" si="4"/>
        <v>443</v>
      </c>
      <c r="H59" s="14">
        <f t="shared" si="5"/>
        <v>3.1036363636363635E-3</v>
      </c>
      <c r="I59" s="14">
        <f t="shared" si="6"/>
        <v>8.0545454545454551E-4</v>
      </c>
      <c r="J59" s="15">
        <f t="shared" si="7"/>
        <v>1.1454545454545455E-4</v>
      </c>
      <c r="K59" s="2">
        <v>838</v>
      </c>
      <c r="L59" s="2"/>
      <c r="M59" s="2"/>
    </row>
    <row r="60" spans="3:14" x14ac:dyDescent="0.25">
      <c r="C60" s="5">
        <v>43942</v>
      </c>
      <c r="D60" s="2">
        <v>1719</v>
      </c>
      <c r="E60" s="2">
        <v>1256</v>
      </c>
      <c r="F60" s="2">
        <v>65</v>
      </c>
      <c r="G60" s="2">
        <f t="shared" si="4"/>
        <v>398</v>
      </c>
      <c r="H60" s="14">
        <f t="shared" si="5"/>
        <v>3.1254545454545454E-3</v>
      </c>
      <c r="I60" s="14">
        <f t="shared" si="6"/>
        <v>7.2363636363636358E-4</v>
      </c>
      <c r="J60" s="15">
        <f t="shared" si="7"/>
        <v>1.1818181818181818E-4</v>
      </c>
      <c r="K60" s="2">
        <v>844</v>
      </c>
      <c r="L60" s="2"/>
      <c r="M60" s="2"/>
    </row>
    <row r="61" spans="3:14" x14ac:dyDescent="0.25">
      <c r="C61" s="5">
        <v>43943</v>
      </c>
      <c r="D61" s="2">
        <v>1754</v>
      </c>
      <c r="E61" s="2">
        <v>1281</v>
      </c>
      <c r="F61" s="2">
        <v>70</v>
      </c>
      <c r="G61" s="2">
        <f t="shared" si="4"/>
        <v>403</v>
      </c>
      <c r="H61" s="14">
        <f t="shared" si="5"/>
        <v>3.1890909090909092E-3</v>
      </c>
      <c r="I61" s="14">
        <f t="shared" si="6"/>
        <v>7.327272727272727E-4</v>
      </c>
      <c r="J61" s="15">
        <f t="shared" si="7"/>
        <v>1.2727272727272728E-4</v>
      </c>
      <c r="K61" s="2">
        <v>859</v>
      </c>
      <c r="L61" s="2"/>
      <c r="M61" s="2"/>
    </row>
    <row r="62" spans="3:14" x14ac:dyDescent="0.25">
      <c r="C62" s="5">
        <v>43944</v>
      </c>
      <c r="D62" s="2">
        <v>1797</v>
      </c>
      <c r="E62" s="2">
        <v>1324</v>
      </c>
      <c r="F62" s="2">
        <v>73</v>
      </c>
      <c r="G62" s="2">
        <f t="shared" si="4"/>
        <v>400</v>
      </c>
      <c r="H62" s="14">
        <f t="shared" si="5"/>
        <v>3.2672727272727272E-3</v>
      </c>
      <c r="I62" s="14">
        <f t="shared" si="6"/>
        <v>7.2727272727272723E-4</v>
      </c>
      <c r="J62" s="15">
        <f t="shared" si="7"/>
        <v>1.3272727272727272E-4</v>
      </c>
      <c r="K62" s="2">
        <v>887</v>
      </c>
      <c r="L62" s="2"/>
      <c r="M62" s="2"/>
    </row>
    <row r="63" spans="3:14" x14ac:dyDescent="0.25">
      <c r="C63" s="5">
        <v>43945</v>
      </c>
      <c r="D63" s="2">
        <v>1812</v>
      </c>
      <c r="E63" s="2">
        <v>1357</v>
      </c>
      <c r="F63" s="2">
        <v>74</v>
      </c>
      <c r="G63" s="2">
        <f t="shared" si="4"/>
        <v>381</v>
      </c>
      <c r="H63" s="14">
        <f t="shared" si="5"/>
        <v>3.2945454545454545E-3</v>
      </c>
      <c r="I63" s="14">
        <f t="shared" si="6"/>
        <v>6.927272727272727E-4</v>
      </c>
      <c r="J63" s="15">
        <f t="shared" si="7"/>
        <v>1.3454545454545455E-4</v>
      </c>
      <c r="K63" s="2">
        <v>897</v>
      </c>
      <c r="L63" s="2"/>
      <c r="M63" s="2"/>
    </row>
    <row r="64" spans="3:14" x14ac:dyDescent="0.25">
      <c r="C64" s="5">
        <v>43946</v>
      </c>
      <c r="D64" s="2">
        <v>1824</v>
      </c>
      <c r="E64" s="2">
        <v>1412</v>
      </c>
      <c r="F64" s="2">
        <v>75</v>
      </c>
      <c r="G64" s="2">
        <f t="shared" si="4"/>
        <v>337</v>
      </c>
      <c r="H64" s="14">
        <f t="shared" ref="H64:H70" si="8">D64/550000</f>
        <v>3.3163636363636364E-3</v>
      </c>
      <c r="I64" s="14">
        <f t="shared" ref="I64:I70" si="9">G64/550000</f>
        <v>6.1272727272727271E-4</v>
      </c>
      <c r="J64" s="15">
        <f t="shared" ref="J64:J70" si="10">F64/550000</f>
        <v>1.3636363636363637E-4</v>
      </c>
      <c r="K64" s="2">
        <v>906</v>
      </c>
      <c r="L64" s="2"/>
      <c r="M64" s="2"/>
      <c r="N64" s="1">
        <v>43917</v>
      </c>
    </row>
    <row r="65" spans="3:14" x14ac:dyDescent="0.25">
      <c r="C65" s="5">
        <v>43947</v>
      </c>
      <c r="D65" s="2">
        <v>1835</v>
      </c>
      <c r="E65" s="2">
        <v>1420</v>
      </c>
      <c r="F65" s="2">
        <v>76</v>
      </c>
      <c r="G65" s="2">
        <f t="shared" si="4"/>
        <v>339</v>
      </c>
      <c r="H65" s="14">
        <f t="shared" si="8"/>
        <v>3.3363636363636364E-3</v>
      </c>
      <c r="I65" s="14">
        <f t="shared" si="9"/>
        <v>6.1636363636363635E-4</v>
      </c>
      <c r="J65" s="15">
        <f t="shared" si="10"/>
        <v>1.3818181818181819E-4</v>
      </c>
      <c r="K65" s="2">
        <v>910</v>
      </c>
      <c r="L65" s="2"/>
      <c r="M65" s="2"/>
    </row>
    <row r="66" spans="3:14" x14ac:dyDescent="0.25">
      <c r="C66" s="5">
        <v>43948</v>
      </c>
      <c r="D66" s="2">
        <v>1839</v>
      </c>
      <c r="E66" s="2">
        <v>1435</v>
      </c>
      <c r="F66" s="2">
        <v>76</v>
      </c>
      <c r="G66" s="2">
        <f t="shared" si="4"/>
        <v>328</v>
      </c>
      <c r="H66" s="14">
        <f t="shared" si="8"/>
        <v>3.3436363636363637E-3</v>
      </c>
      <c r="I66" s="14">
        <f t="shared" si="9"/>
        <v>5.9636363636363641E-4</v>
      </c>
      <c r="J66" s="15">
        <f t="shared" si="10"/>
        <v>1.3818181818181819E-4</v>
      </c>
      <c r="K66" s="2">
        <v>913</v>
      </c>
      <c r="L66" s="2"/>
      <c r="M66" s="2"/>
    </row>
    <row r="67" spans="3:14" x14ac:dyDescent="0.25">
      <c r="C67" s="5">
        <v>43949</v>
      </c>
      <c r="D67" s="2">
        <v>1845</v>
      </c>
      <c r="E67" s="2">
        <v>1467</v>
      </c>
      <c r="F67" s="2">
        <v>78</v>
      </c>
      <c r="G67" s="2">
        <f t="shared" si="4"/>
        <v>300</v>
      </c>
      <c r="H67" s="14">
        <f t="shared" si="8"/>
        <v>3.3545454545454547E-3</v>
      </c>
      <c r="I67" s="14">
        <f t="shared" si="9"/>
        <v>5.4545454545454548E-4</v>
      </c>
      <c r="J67" s="15">
        <f t="shared" si="10"/>
        <v>1.4181818181818181E-4</v>
      </c>
      <c r="K67" s="2">
        <v>917</v>
      </c>
      <c r="L67" s="2"/>
      <c r="M67" s="2"/>
    </row>
    <row r="68" spans="3:14" x14ac:dyDescent="0.25">
      <c r="C68" s="5">
        <v>43950</v>
      </c>
      <c r="D68" s="2">
        <v>1853</v>
      </c>
      <c r="E68" s="2">
        <v>1490</v>
      </c>
      <c r="F68" s="2">
        <v>79</v>
      </c>
      <c r="G68" s="2">
        <f t="shared" si="4"/>
        <v>284</v>
      </c>
      <c r="H68" s="14">
        <f t="shared" si="8"/>
        <v>3.3690909090909093E-3</v>
      </c>
      <c r="I68" s="14">
        <f t="shared" si="9"/>
        <v>5.1636363636363642E-4</v>
      </c>
      <c r="J68" s="15">
        <f t="shared" si="10"/>
        <v>1.4363636363636363E-4</v>
      </c>
      <c r="K68" s="2">
        <v>922</v>
      </c>
      <c r="L68" s="2"/>
      <c r="M68" s="2"/>
    </row>
    <row r="69" spans="3:14" x14ac:dyDescent="0.25">
      <c r="C69" s="5">
        <v>43951</v>
      </c>
      <c r="D69" s="2">
        <v>1866</v>
      </c>
      <c r="E69" s="2">
        <v>1535</v>
      </c>
      <c r="F69" s="2">
        <v>82</v>
      </c>
      <c r="G69" s="2">
        <f t="shared" si="4"/>
        <v>249</v>
      </c>
      <c r="H69" s="14">
        <f t="shared" si="8"/>
        <v>3.3927272727272725E-3</v>
      </c>
      <c r="I69" s="14">
        <f t="shared" si="9"/>
        <v>4.5272727272727272E-4</v>
      </c>
      <c r="J69" s="15">
        <f t="shared" si="10"/>
        <v>1.490909090909091E-4</v>
      </c>
      <c r="K69" s="2">
        <v>926</v>
      </c>
      <c r="L69" s="2"/>
      <c r="M69" s="2"/>
    </row>
    <row r="70" spans="3:14" x14ac:dyDescent="0.25">
      <c r="C70" s="5">
        <v>43952</v>
      </c>
      <c r="D70" s="2">
        <v>1891</v>
      </c>
      <c r="E70" s="2">
        <v>1591</v>
      </c>
      <c r="F70" s="2">
        <v>83</v>
      </c>
      <c r="G70" s="2">
        <f t="shared" si="4"/>
        <v>217</v>
      </c>
      <c r="H70" s="14">
        <f t="shared" si="8"/>
        <v>3.4381818181818181E-3</v>
      </c>
      <c r="I70" s="14">
        <f t="shared" si="9"/>
        <v>3.9454545454545455E-4</v>
      </c>
      <c r="J70" s="15">
        <f t="shared" si="10"/>
        <v>1.509090909090909E-4</v>
      </c>
      <c r="K70" s="2">
        <v>937</v>
      </c>
      <c r="L70" s="2"/>
      <c r="M70" s="2"/>
    </row>
    <row r="71" spans="3:14" x14ac:dyDescent="0.25">
      <c r="C71" s="5">
        <v>43953</v>
      </c>
      <c r="D71" s="2">
        <v>1891</v>
      </c>
      <c r="E71" s="2">
        <v>1591</v>
      </c>
      <c r="F71" s="2">
        <v>83</v>
      </c>
      <c r="G71" s="2">
        <f t="shared" ref="G71:G72" si="11">D71-E71-F71</f>
        <v>217</v>
      </c>
      <c r="H71" s="14">
        <f t="shared" ref="H71:H72" si="12">D71/550000</f>
        <v>3.4381818181818181E-3</v>
      </c>
      <c r="I71" s="14">
        <f t="shared" ref="I71:I72" si="13">G71/550000</f>
        <v>3.9454545454545455E-4</v>
      </c>
      <c r="J71" s="15">
        <f t="shared" ref="J71:J72" si="14">F71/550000</f>
        <v>1.509090909090909E-4</v>
      </c>
      <c r="K71" s="2">
        <v>937</v>
      </c>
      <c r="L71" s="2"/>
      <c r="M71" s="2"/>
    </row>
    <row r="72" spans="3:14" x14ac:dyDescent="0.25">
      <c r="C72" s="5">
        <v>43954</v>
      </c>
      <c r="D72" s="2">
        <v>1891</v>
      </c>
      <c r="E72" s="2">
        <v>1591</v>
      </c>
      <c r="F72" s="2">
        <v>83</v>
      </c>
      <c r="G72" s="2">
        <f t="shared" si="11"/>
        <v>217</v>
      </c>
      <c r="H72" s="14">
        <f t="shared" si="12"/>
        <v>3.4381818181818181E-3</v>
      </c>
      <c r="I72" s="14">
        <f t="shared" si="13"/>
        <v>3.9454545454545455E-4</v>
      </c>
      <c r="J72" s="15">
        <f t="shared" si="14"/>
        <v>1.509090909090909E-4</v>
      </c>
      <c r="K72" s="2">
        <v>937</v>
      </c>
      <c r="L72" s="2"/>
      <c r="M72" s="2"/>
    </row>
    <row r="73" spans="3:14" x14ac:dyDescent="0.25">
      <c r="C73" s="5">
        <v>43955</v>
      </c>
      <c r="D73" s="2">
        <v>1885</v>
      </c>
      <c r="E73" s="2">
        <v>1598</v>
      </c>
      <c r="F73" s="2">
        <v>83</v>
      </c>
      <c r="G73" s="2">
        <f>D73-E73-F73</f>
        <v>204</v>
      </c>
      <c r="H73" s="14">
        <f>D73/550000</f>
        <v>3.4272727272727272E-3</v>
      </c>
      <c r="I73" s="14">
        <f>G73/550000</f>
        <v>3.7090909090909091E-4</v>
      </c>
      <c r="J73" s="15">
        <f>F73/550000</f>
        <v>1.509090909090909E-4</v>
      </c>
      <c r="K73" s="2">
        <v>934</v>
      </c>
      <c r="L73" s="2"/>
      <c r="M73" s="2"/>
    </row>
    <row r="74" spans="3:14" x14ac:dyDescent="0.25">
      <c r="C74" s="5">
        <v>43956</v>
      </c>
      <c r="D74" s="2"/>
      <c r="E74" s="2"/>
      <c r="F74" s="2"/>
      <c r="G74" s="2"/>
      <c r="H74" s="2"/>
      <c r="I74" s="14"/>
      <c r="J74" s="14"/>
      <c r="K74" s="2"/>
      <c r="L74" s="2"/>
      <c r="M74" s="2"/>
    </row>
    <row r="75" spans="3:14" x14ac:dyDescent="0.25">
      <c r="C75" s="5">
        <v>43957</v>
      </c>
      <c r="D75" s="2"/>
      <c r="E75" s="2"/>
      <c r="F75" s="2"/>
      <c r="G75" s="2"/>
      <c r="H75" s="2"/>
      <c r="I75" s="14"/>
      <c r="J75" s="14"/>
      <c r="K75" s="2"/>
      <c r="L75" s="2"/>
      <c r="M75" s="2"/>
      <c r="N75" s="1">
        <v>43921</v>
      </c>
    </row>
    <row r="76" spans="3:14" x14ac:dyDescent="0.25">
      <c r="C76" s="5">
        <v>43958</v>
      </c>
      <c r="E76" s="2"/>
      <c r="F76" s="2"/>
      <c r="G76" s="2"/>
      <c r="H76" s="2"/>
      <c r="I76" s="14"/>
      <c r="J76" s="15"/>
      <c r="K76" s="2"/>
      <c r="L76" s="2"/>
      <c r="M76" s="2"/>
    </row>
    <row r="77" spans="3:14" x14ac:dyDescent="0.25">
      <c r="C77" s="5">
        <v>43959</v>
      </c>
      <c r="E77" s="2"/>
      <c r="F77" s="2"/>
      <c r="G77" s="2"/>
      <c r="H77" s="2"/>
      <c r="I77" s="14"/>
      <c r="J77" s="15"/>
      <c r="K77" s="2"/>
      <c r="L77" s="2"/>
      <c r="M77" s="2"/>
    </row>
    <row r="78" spans="3:14" x14ac:dyDescent="0.25">
      <c r="C78" s="5">
        <v>43960</v>
      </c>
    </row>
    <row r="79" spans="3:14" x14ac:dyDescent="0.25">
      <c r="C79" s="5">
        <v>43961</v>
      </c>
    </row>
    <row r="80" spans="3:14" x14ac:dyDescent="0.25">
      <c r="C80" s="5">
        <v>43962</v>
      </c>
    </row>
    <row r="81" spans="3:14" x14ac:dyDescent="0.25">
      <c r="C81" s="5">
        <v>43963</v>
      </c>
    </row>
    <row r="82" spans="3:14" x14ac:dyDescent="0.25">
      <c r="C82" s="5">
        <v>43964</v>
      </c>
    </row>
    <row r="83" spans="3:14" x14ac:dyDescent="0.25">
      <c r="C83" s="5">
        <v>43965</v>
      </c>
      <c r="N83" s="1">
        <v>43922</v>
      </c>
    </row>
    <row r="84" spans="3:14" x14ac:dyDescent="0.25">
      <c r="C84" s="5">
        <v>43966</v>
      </c>
    </row>
    <row r="86" spans="3:14" x14ac:dyDescent="0.25">
      <c r="D86" s="6" t="s">
        <v>24</v>
      </c>
    </row>
    <row r="87" spans="3:14" x14ac:dyDescent="0.25">
      <c r="D87" s="6" t="s">
        <v>25</v>
      </c>
    </row>
    <row r="91" spans="3:14" x14ac:dyDescent="0.25">
      <c r="N91" s="1">
        <v>43923</v>
      </c>
    </row>
    <row r="92" spans="3:14" ht="15.75" thickBot="1" x14ac:dyDescent="0.3">
      <c r="C92" s="2"/>
      <c r="D92" s="2"/>
      <c r="E92" s="2"/>
      <c r="F92" s="2"/>
      <c r="G92" s="2"/>
      <c r="H92" s="2"/>
      <c r="I92" s="14"/>
      <c r="J92" s="14"/>
      <c r="K92" s="2"/>
      <c r="L92" s="2"/>
      <c r="M92" s="2"/>
    </row>
    <row r="93" spans="3:14" ht="15.75" thickBot="1" x14ac:dyDescent="0.3">
      <c r="C93" s="24" t="s">
        <v>50</v>
      </c>
      <c r="D93" s="25"/>
      <c r="E93" s="25"/>
      <c r="F93" s="25"/>
      <c r="G93" s="25"/>
      <c r="H93" s="25"/>
      <c r="I93" s="26"/>
      <c r="J93" s="26"/>
      <c r="K93" s="27"/>
      <c r="L93" s="2"/>
      <c r="M93" s="2"/>
    </row>
    <row r="94" spans="3:14" x14ac:dyDescent="0.25">
      <c r="C94" s="2"/>
      <c r="D94" s="2"/>
      <c r="E94" s="2"/>
      <c r="F94" s="2"/>
      <c r="G94" s="2"/>
      <c r="H94" s="2"/>
      <c r="I94" s="14"/>
      <c r="J94" s="14"/>
      <c r="K94" s="2"/>
      <c r="L94" s="2"/>
      <c r="M94" s="2"/>
    </row>
    <row r="95" spans="3:14" x14ac:dyDescent="0.25">
      <c r="C95" s="2"/>
      <c r="D95" s="2"/>
      <c r="E95" s="2"/>
      <c r="F95" s="2"/>
      <c r="G95" s="2"/>
      <c r="H95" s="2"/>
      <c r="I95" s="14"/>
      <c r="J95" s="14"/>
      <c r="K95" s="2"/>
      <c r="L95" s="2"/>
      <c r="M95" s="2"/>
    </row>
    <row r="96" spans="3:14" x14ac:dyDescent="0.25">
      <c r="C96" s="2"/>
      <c r="D96" s="2"/>
      <c r="E96" s="2"/>
      <c r="F96" s="2"/>
      <c r="G96" s="2"/>
      <c r="H96" s="2"/>
      <c r="I96" s="14"/>
      <c r="J96" s="14"/>
      <c r="K96" s="2"/>
      <c r="L96" s="2"/>
      <c r="M96" s="2"/>
    </row>
    <row r="97" spans="3:14" x14ac:dyDescent="0.25">
      <c r="C97" s="2"/>
      <c r="D97" s="2"/>
      <c r="E97" s="2"/>
      <c r="F97" s="2"/>
      <c r="G97" s="2"/>
      <c r="H97" s="2"/>
      <c r="I97" s="14"/>
      <c r="J97" s="14"/>
      <c r="K97" s="2"/>
      <c r="L97" s="2"/>
      <c r="M97" s="2"/>
    </row>
    <row r="98" spans="3:14" x14ac:dyDescent="0.25">
      <c r="C98" s="2"/>
      <c r="D98" s="2"/>
      <c r="E98" s="2"/>
      <c r="F98" s="2"/>
      <c r="G98" s="2"/>
      <c r="H98" s="2"/>
      <c r="I98" s="14"/>
      <c r="J98" s="14"/>
      <c r="K98" s="2"/>
      <c r="L98" s="2"/>
      <c r="M98" s="2"/>
    </row>
    <row r="99" spans="3:14" x14ac:dyDescent="0.25">
      <c r="C99" s="2"/>
      <c r="D99" s="2"/>
      <c r="E99" s="2"/>
      <c r="F99" s="2"/>
      <c r="G99" s="2"/>
      <c r="H99" s="2"/>
      <c r="I99" s="14"/>
      <c r="J99" s="14"/>
      <c r="K99" s="2"/>
      <c r="L99" s="2"/>
      <c r="M99" s="2"/>
      <c r="N99" s="1">
        <v>43924</v>
      </c>
    </row>
    <row r="100" spans="3:14" x14ac:dyDescent="0.25">
      <c r="C100" s="2"/>
      <c r="D100" s="2"/>
      <c r="E100" s="2"/>
      <c r="F100" s="2"/>
      <c r="G100" s="2"/>
      <c r="H100" s="2"/>
      <c r="I100" s="14"/>
      <c r="J100" s="14"/>
      <c r="K100" s="2"/>
      <c r="L100" s="2"/>
      <c r="M100" s="2"/>
    </row>
    <row r="101" spans="3:14" x14ac:dyDescent="0.25">
      <c r="C101" s="2"/>
      <c r="D101" s="2"/>
      <c r="E101" s="2"/>
      <c r="F101" s="2"/>
      <c r="G101" s="2"/>
      <c r="H101" s="2"/>
      <c r="I101" s="14"/>
      <c r="J101" s="14"/>
      <c r="K101" s="2"/>
      <c r="L101" s="2"/>
      <c r="M101" s="2"/>
    </row>
    <row r="102" spans="3:14" x14ac:dyDescent="0.25">
      <c r="C102" s="2"/>
      <c r="D102" s="2"/>
      <c r="E102" s="2"/>
      <c r="F102" s="2"/>
      <c r="G102" s="2"/>
      <c r="H102" s="2"/>
      <c r="I102" s="14"/>
      <c r="J102" s="14"/>
      <c r="K102" s="2"/>
      <c r="L102" s="2"/>
      <c r="M102" s="2"/>
    </row>
    <row r="103" spans="3:14" x14ac:dyDescent="0.25">
      <c r="C103" s="2"/>
      <c r="D103" s="2"/>
      <c r="E103" s="2"/>
      <c r="F103" s="2"/>
      <c r="G103" s="2"/>
      <c r="H103" s="2"/>
      <c r="I103" s="14"/>
      <c r="J103" s="14"/>
      <c r="K103" s="2"/>
      <c r="L103" s="2"/>
      <c r="M103" s="2"/>
    </row>
    <row r="104" spans="3:14" x14ac:dyDescent="0.25">
      <c r="C104" s="2"/>
      <c r="D104" s="2"/>
      <c r="E104" s="2"/>
      <c r="F104" s="2"/>
      <c r="G104" s="2"/>
      <c r="H104" s="2"/>
      <c r="I104" s="14"/>
      <c r="J104" s="14"/>
      <c r="K104" s="2"/>
      <c r="L104" s="2"/>
      <c r="M104" s="2"/>
    </row>
    <row r="105" spans="3:14" x14ac:dyDescent="0.25">
      <c r="C105" s="2"/>
      <c r="D105" s="2"/>
      <c r="E105" s="2"/>
      <c r="F105" s="2"/>
      <c r="G105" s="2"/>
      <c r="H105" s="2"/>
      <c r="I105" s="14"/>
      <c r="J105" s="14"/>
      <c r="K105" s="2"/>
      <c r="L105" s="2"/>
      <c r="M105" s="2"/>
    </row>
    <row r="106" spans="3:14" x14ac:dyDescent="0.25">
      <c r="C106" s="2"/>
      <c r="D106" s="2"/>
      <c r="E106" s="2"/>
      <c r="F106" s="2"/>
      <c r="G106" s="2"/>
      <c r="H106" s="2"/>
      <c r="I106" s="14"/>
      <c r="J106" s="14"/>
      <c r="K106" s="2"/>
      <c r="L106" s="2"/>
      <c r="M106" s="2"/>
    </row>
    <row r="107" spans="3:14" x14ac:dyDescent="0.25">
      <c r="C107" s="2"/>
      <c r="D107" s="2"/>
      <c r="E107" s="2"/>
      <c r="F107" s="2"/>
      <c r="G107" s="2"/>
      <c r="H107" s="2"/>
      <c r="I107" s="14"/>
      <c r="J107" s="14"/>
      <c r="K107" s="2"/>
      <c r="L107" s="2"/>
      <c r="M107" s="2"/>
    </row>
    <row r="108" spans="3:14" x14ac:dyDescent="0.25">
      <c r="C108" s="2"/>
      <c r="D108" s="2"/>
      <c r="E108" s="2"/>
      <c r="F108" s="2"/>
      <c r="G108" s="2"/>
      <c r="H108" s="2"/>
      <c r="I108" s="14"/>
      <c r="J108" s="14"/>
      <c r="K108" s="2"/>
      <c r="L108" s="2"/>
      <c r="M108" s="2"/>
    </row>
    <row r="109" spans="3:14" x14ac:dyDescent="0.25">
      <c r="C109" s="2"/>
      <c r="D109" s="2"/>
      <c r="E109" s="2"/>
      <c r="F109" s="2"/>
      <c r="G109" s="2"/>
      <c r="H109" s="2"/>
      <c r="I109" s="14"/>
      <c r="J109" s="14"/>
      <c r="K109" s="2"/>
      <c r="L109" s="2"/>
      <c r="M109" s="2"/>
    </row>
    <row r="110" spans="3:14" x14ac:dyDescent="0.25">
      <c r="C110" s="2"/>
      <c r="D110" s="2"/>
      <c r="E110" s="2"/>
      <c r="F110" s="2"/>
      <c r="G110" s="2"/>
      <c r="H110" s="2"/>
      <c r="I110" s="14"/>
      <c r="J110" s="14"/>
      <c r="K110" s="2"/>
      <c r="L110" s="2"/>
      <c r="M110" s="2"/>
    </row>
    <row r="111" spans="3:14" x14ac:dyDescent="0.25">
      <c r="C111" s="2"/>
      <c r="D111" s="2"/>
      <c r="E111" s="2"/>
      <c r="F111" s="2"/>
      <c r="G111" s="2"/>
      <c r="H111" s="2"/>
      <c r="I111" s="14"/>
      <c r="J111" s="14"/>
      <c r="K111" s="2"/>
      <c r="L111" s="2"/>
      <c r="M111" s="2"/>
    </row>
    <row r="112" spans="3:14" x14ac:dyDescent="0.25">
      <c r="C112" s="2"/>
      <c r="D112" s="2"/>
      <c r="E112" s="2"/>
      <c r="F112" s="2"/>
      <c r="G112" s="2"/>
      <c r="H112" s="2"/>
      <c r="I112" s="14"/>
      <c r="J112" s="14"/>
      <c r="K112" s="2"/>
      <c r="L112" s="2"/>
      <c r="M112" s="2"/>
    </row>
    <row r="113" spans="3:14" x14ac:dyDescent="0.25">
      <c r="C113" s="2"/>
      <c r="D113" s="2"/>
      <c r="E113" s="2"/>
      <c r="F113" s="2"/>
      <c r="G113" s="2"/>
      <c r="H113" s="2"/>
      <c r="I113" s="14"/>
      <c r="J113" s="14"/>
      <c r="K113" s="2"/>
      <c r="L113" s="2"/>
      <c r="M113" s="2"/>
      <c r="N113" s="1">
        <v>43927</v>
      </c>
    </row>
    <row r="114" spans="3:14" x14ac:dyDescent="0.25">
      <c r="C114" s="2"/>
      <c r="D114" s="2"/>
      <c r="E114" s="2"/>
      <c r="F114" s="2"/>
      <c r="G114" s="2"/>
      <c r="H114" s="2"/>
      <c r="I114" s="14"/>
      <c r="J114" s="14"/>
      <c r="K114" s="2"/>
      <c r="L114" s="2"/>
      <c r="M114" s="2"/>
    </row>
    <row r="115" spans="3:14" x14ac:dyDescent="0.25">
      <c r="C115" s="2"/>
      <c r="D115" s="2"/>
      <c r="E115" s="2"/>
      <c r="F115" s="2"/>
      <c r="G115" s="2"/>
      <c r="H115" s="2"/>
      <c r="I115" s="14"/>
      <c r="J115" s="14"/>
      <c r="K115" s="2"/>
      <c r="L115" s="2"/>
      <c r="M115" s="2"/>
    </row>
    <row r="116" spans="3:14" x14ac:dyDescent="0.25">
      <c r="C116" s="2"/>
      <c r="D116" s="2"/>
      <c r="E116" s="2"/>
      <c r="F116" s="2"/>
      <c r="G116" s="2"/>
      <c r="H116" s="2"/>
      <c r="I116" s="14"/>
      <c r="J116" s="14"/>
      <c r="K116" s="2"/>
      <c r="L116" s="2"/>
      <c r="M116" s="2"/>
    </row>
    <row r="117" spans="3:14" x14ac:dyDescent="0.25">
      <c r="C117" s="2"/>
      <c r="D117" s="2"/>
      <c r="E117" s="2"/>
      <c r="F117" s="2"/>
      <c r="G117" s="2"/>
      <c r="H117" s="2"/>
      <c r="I117" s="14"/>
      <c r="J117" s="14"/>
      <c r="K117" s="2"/>
      <c r="L117" s="2"/>
      <c r="M117" s="2"/>
    </row>
    <row r="118" spans="3:14" x14ac:dyDescent="0.25">
      <c r="C118" s="2"/>
      <c r="D118" s="2"/>
      <c r="E118" s="2"/>
      <c r="F118" s="2"/>
      <c r="G118" s="2"/>
      <c r="H118" s="2"/>
      <c r="I118" s="14"/>
      <c r="J118" s="14"/>
      <c r="K118" s="2"/>
      <c r="L118" s="2"/>
      <c r="M118" s="2"/>
    </row>
    <row r="119" spans="3:14" x14ac:dyDescent="0.25">
      <c r="C119" s="2"/>
      <c r="D119" s="2"/>
      <c r="E119" s="2"/>
      <c r="F119" s="2"/>
      <c r="G119" s="2"/>
      <c r="H119" s="2"/>
      <c r="I119" s="14"/>
      <c r="J119" s="14"/>
      <c r="K119" s="2"/>
      <c r="L119" s="2"/>
      <c r="M119" s="2"/>
    </row>
    <row r="120" spans="3:14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3:14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3:14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3:14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3:14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3:14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3:14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32" spans="14:31" x14ac:dyDescent="0.25">
      <c r="N132" s="1">
        <v>43929</v>
      </c>
    </row>
    <row r="139" spans="14:31" x14ac:dyDescent="0.25">
      <c r="X139" t="s">
        <v>29</v>
      </c>
    </row>
    <row r="140" spans="14:31" x14ac:dyDescent="0.25">
      <c r="N140" s="1">
        <v>43930</v>
      </c>
      <c r="AD140" s="20" t="s">
        <v>30</v>
      </c>
    </row>
    <row r="141" spans="14:31" x14ac:dyDescent="0.25">
      <c r="X141" s="5">
        <v>43907</v>
      </c>
      <c r="Y141" s="2">
        <v>2</v>
      </c>
      <c r="AA141" s="5">
        <v>43907</v>
      </c>
      <c r="AB141">
        <v>18</v>
      </c>
      <c r="AC141">
        <v>2</v>
      </c>
      <c r="AD141" s="18">
        <f>Y186/44</f>
        <v>1.8863636363636365</v>
      </c>
      <c r="AE141" t="s">
        <v>31</v>
      </c>
    </row>
    <row r="142" spans="14:31" x14ac:dyDescent="0.25">
      <c r="X142" s="5">
        <v>43908</v>
      </c>
      <c r="Y142" s="2">
        <v>4</v>
      </c>
      <c r="AA142" s="5">
        <v>43908</v>
      </c>
      <c r="AB142">
        <v>18</v>
      </c>
      <c r="AC142">
        <f t="shared" ref="AC142:AC189" si="15">Y142-Y141</f>
        <v>2</v>
      </c>
    </row>
    <row r="143" spans="14:31" x14ac:dyDescent="0.25">
      <c r="X143" s="5">
        <v>43909</v>
      </c>
      <c r="Y143" s="2">
        <v>4</v>
      </c>
      <c r="AA143" s="5">
        <v>43909</v>
      </c>
      <c r="AB143">
        <v>18</v>
      </c>
      <c r="AC143">
        <f t="shared" si="15"/>
        <v>0</v>
      </c>
    </row>
    <row r="144" spans="14:31" x14ac:dyDescent="0.25">
      <c r="X144" s="5">
        <v>43910</v>
      </c>
      <c r="Y144" s="2">
        <v>5</v>
      </c>
      <c r="AA144" s="5">
        <v>43910</v>
      </c>
      <c r="AB144">
        <v>18</v>
      </c>
      <c r="AC144">
        <f t="shared" si="15"/>
        <v>1</v>
      </c>
    </row>
    <row r="145" spans="14:29" x14ac:dyDescent="0.25">
      <c r="X145" s="5">
        <v>43911</v>
      </c>
      <c r="Y145" s="2">
        <v>5</v>
      </c>
      <c r="AA145" s="5">
        <v>43911</v>
      </c>
      <c r="AB145">
        <v>18</v>
      </c>
      <c r="AC145">
        <f t="shared" si="15"/>
        <v>0</v>
      </c>
    </row>
    <row r="146" spans="14:29" x14ac:dyDescent="0.25">
      <c r="X146" s="5">
        <v>43912</v>
      </c>
      <c r="Y146" s="2">
        <v>5</v>
      </c>
      <c r="AA146" s="5">
        <v>43912</v>
      </c>
      <c r="AB146">
        <v>18</v>
      </c>
      <c r="AC146">
        <f t="shared" si="15"/>
        <v>0</v>
      </c>
    </row>
    <row r="147" spans="14:29" x14ac:dyDescent="0.25">
      <c r="X147" s="5">
        <v>43913</v>
      </c>
      <c r="Y147" s="2">
        <v>6</v>
      </c>
      <c r="AA147" s="5">
        <v>43913</v>
      </c>
      <c r="AB147">
        <v>18</v>
      </c>
      <c r="AC147">
        <f t="shared" si="15"/>
        <v>1</v>
      </c>
    </row>
    <row r="148" spans="14:29" x14ac:dyDescent="0.25">
      <c r="X148" s="5">
        <v>43914</v>
      </c>
      <c r="Y148" s="2">
        <v>7</v>
      </c>
      <c r="AA148" s="5">
        <v>43914</v>
      </c>
      <c r="AB148">
        <v>18</v>
      </c>
      <c r="AC148">
        <f t="shared" si="15"/>
        <v>1</v>
      </c>
    </row>
    <row r="149" spans="14:29" x14ac:dyDescent="0.25">
      <c r="N149" s="1">
        <v>43931</v>
      </c>
      <c r="X149" s="5">
        <v>43915</v>
      </c>
      <c r="Y149" s="2">
        <v>8</v>
      </c>
      <c r="AA149" s="5">
        <v>43915</v>
      </c>
      <c r="AB149">
        <v>18</v>
      </c>
      <c r="AC149">
        <f t="shared" si="15"/>
        <v>1</v>
      </c>
    </row>
    <row r="150" spans="14:29" x14ac:dyDescent="0.25">
      <c r="X150" s="5">
        <v>43916</v>
      </c>
      <c r="Y150" s="2">
        <v>9</v>
      </c>
      <c r="AA150" s="5">
        <v>43916</v>
      </c>
      <c r="AB150">
        <v>18</v>
      </c>
      <c r="AC150">
        <f t="shared" si="15"/>
        <v>1</v>
      </c>
    </row>
    <row r="151" spans="14:29" x14ac:dyDescent="0.25">
      <c r="X151" s="5">
        <v>43917</v>
      </c>
      <c r="Y151" s="2">
        <v>14</v>
      </c>
      <c r="AA151" s="5">
        <v>43917</v>
      </c>
      <c r="AB151">
        <v>18</v>
      </c>
      <c r="AC151">
        <f t="shared" si="15"/>
        <v>5</v>
      </c>
    </row>
    <row r="152" spans="14:29" x14ac:dyDescent="0.25">
      <c r="X152" s="5">
        <v>43918</v>
      </c>
      <c r="Y152" s="2">
        <v>14</v>
      </c>
      <c r="AA152" s="5">
        <v>43918</v>
      </c>
      <c r="AB152">
        <v>18</v>
      </c>
      <c r="AC152">
        <f t="shared" si="15"/>
        <v>0</v>
      </c>
    </row>
    <row r="153" spans="14:29" x14ac:dyDescent="0.25">
      <c r="X153" s="5">
        <v>43919</v>
      </c>
      <c r="Y153" s="2">
        <v>14</v>
      </c>
      <c r="AA153" s="5">
        <v>43919</v>
      </c>
      <c r="AB153">
        <v>18</v>
      </c>
      <c r="AC153">
        <f t="shared" si="15"/>
        <v>0</v>
      </c>
    </row>
    <row r="154" spans="14:29" x14ac:dyDescent="0.25">
      <c r="X154" s="5">
        <v>43920</v>
      </c>
      <c r="Y154" s="2">
        <v>14</v>
      </c>
      <c r="AA154" s="5">
        <v>43920</v>
      </c>
      <c r="AB154">
        <v>18</v>
      </c>
      <c r="AC154">
        <f t="shared" si="15"/>
        <v>0</v>
      </c>
    </row>
    <row r="155" spans="14:29" x14ac:dyDescent="0.25">
      <c r="X155" s="5">
        <v>43921</v>
      </c>
      <c r="Y155" s="2">
        <v>15</v>
      </c>
      <c r="AA155" s="5">
        <v>43921</v>
      </c>
      <c r="AB155">
        <v>18</v>
      </c>
      <c r="AC155">
        <f t="shared" si="15"/>
        <v>1</v>
      </c>
    </row>
    <row r="156" spans="14:29" x14ac:dyDescent="0.25">
      <c r="X156" s="5">
        <v>43922</v>
      </c>
      <c r="Y156" s="2">
        <v>16</v>
      </c>
      <c r="AA156" s="5">
        <v>43922</v>
      </c>
      <c r="AB156">
        <v>18</v>
      </c>
      <c r="AC156">
        <f t="shared" si="15"/>
        <v>1</v>
      </c>
    </row>
    <row r="157" spans="14:29" x14ac:dyDescent="0.25">
      <c r="X157" s="5">
        <v>43923</v>
      </c>
      <c r="Y157" s="2">
        <v>21</v>
      </c>
      <c r="AA157" s="5">
        <v>43923</v>
      </c>
      <c r="AB157">
        <v>18</v>
      </c>
      <c r="AC157">
        <f t="shared" si="15"/>
        <v>5</v>
      </c>
    </row>
    <row r="158" spans="14:29" x14ac:dyDescent="0.25">
      <c r="N158" s="1">
        <v>43932</v>
      </c>
      <c r="X158" s="5">
        <v>43924</v>
      </c>
      <c r="Y158" s="2">
        <v>27</v>
      </c>
      <c r="AA158" s="5">
        <v>43924</v>
      </c>
      <c r="AB158">
        <v>18</v>
      </c>
      <c r="AC158">
        <f t="shared" si="15"/>
        <v>6</v>
      </c>
    </row>
    <row r="159" spans="14:29" x14ac:dyDescent="0.25">
      <c r="X159" s="5">
        <v>43925</v>
      </c>
      <c r="Y159" s="2">
        <v>27</v>
      </c>
      <c r="AA159" s="5">
        <v>43925</v>
      </c>
      <c r="AB159">
        <v>18</v>
      </c>
      <c r="AC159">
        <f t="shared" si="15"/>
        <v>0</v>
      </c>
    </row>
    <row r="160" spans="14:29" x14ac:dyDescent="0.25">
      <c r="X160" s="5">
        <v>43926</v>
      </c>
      <c r="Y160" s="2">
        <v>27</v>
      </c>
      <c r="AA160" s="5">
        <v>43926</v>
      </c>
      <c r="AB160">
        <v>18</v>
      </c>
      <c r="AC160">
        <f t="shared" si="15"/>
        <v>0</v>
      </c>
    </row>
    <row r="161" spans="14:29" x14ac:dyDescent="0.25">
      <c r="X161" s="5">
        <v>43927</v>
      </c>
      <c r="Y161" s="2">
        <v>35</v>
      </c>
      <c r="AA161" s="5">
        <v>43927</v>
      </c>
      <c r="AB161">
        <v>18</v>
      </c>
      <c r="AC161">
        <f t="shared" si="15"/>
        <v>8</v>
      </c>
    </row>
    <row r="162" spans="14:29" x14ac:dyDescent="0.25">
      <c r="X162" s="5">
        <v>43928</v>
      </c>
      <c r="Y162" s="2">
        <v>35</v>
      </c>
      <c r="AA162" s="5">
        <v>43928</v>
      </c>
      <c r="AB162">
        <v>18</v>
      </c>
      <c r="AC162">
        <f t="shared" si="15"/>
        <v>0</v>
      </c>
    </row>
    <row r="163" spans="14:29" x14ac:dyDescent="0.25">
      <c r="X163" s="5">
        <v>43929</v>
      </c>
      <c r="Y163" s="2">
        <v>36</v>
      </c>
      <c r="AA163" s="5">
        <v>43929</v>
      </c>
      <c r="AB163">
        <v>18</v>
      </c>
      <c r="AC163">
        <f t="shared" si="15"/>
        <v>1</v>
      </c>
    </row>
    <row r="164" spans="14:29" x14ac:dyDescent="0.25">
      <c r="X164" s="5">
        <v>43930</v>
      </c>
      <c r="Y164" s="2">
        <v>41</v>
      </c>
      <c r="AA164" s="5">
        <v>43930</v>
      </c>
      <c r="AB164">
        <v>18</v>
      </c>
      <c r="AC164">
        <f t="shared" si="15"/>
        <v>5</v>
      </c>
    </row>
    <row r="165" spans="14:29" x14ac:dyDescent="0.25">
      <c r="X165" s="5">
        <v>43931</v>
      </c>
      <c r="Y165" s="2">
        <v>48</v>
      </c>
      <c r="AA165" s="5">
        <v>43931</v>
      </c>
      <c r="AB165">
        <v>18</v>
      </c>
      <c r="AC165">
        <f t="shared" si="15"/>
        <v>7</v>
      </c>
    </row>
    <row r="166" spans="14:29" x14ac:dyDescent="0.25">
      <c r="N166" s="1">
        <v>43933</v>
      </c>
      <c r="X166" s="5">
        <v>43932</v>
      </c>
      <c r="Y166" s="2">
        <v>50</v>
      </c>
      <c r="AA166" s="5">
        <v>43932</v>
      </c>
      <c r="AB166">
        <v>18</v>
      </c>
      <c r="AC166">
        <f t="shared" si="15"/>
        <v>2</v>
      </c>
    </row>
    <row r="167" spans="14:29" x14ac:dyDescent="0.25">
      <c r="X167" s="5">
        <v>43933</v>
      </c>
      <c r="Y167" s="2">
        <v>51</v>
      </c>
      <c r="AA167" s="5">
        <v>43933</v>
      </c>
      <c r="AB167">
        <v>18</v>
      </c>
      <c r="AC167">
        <f t="shared" si="15"/>
        <v>1</v>
      </c>
    </row>
    <row r="168" spans="14:29" x14ac:dyDescent="0.25">
      <c r="X168" s="5">
        <v>43934</v>
      </c>
      <c r="Y168" s="2">
        <v>51</v>
      </c>
      <c r="AA168" s="5">
        <v>43934</v>
      </c>
      <c r="AB168">
        <v>18</v>
      </c>
      <c r="AC168">
        <f t="shared" si="15"/>
        <v>0</v>
      </c>
    </row>
    <row r="169" spans="14:29" x14ac:dyDescent="0.25">
      <c r="X169" s="5">
        <v>43935</v>
      </c>
      <c r="Y169" s="2">
        <v>52</v>
      </c>
      <c r="AA169" s="5">
        <v>43935</v>
      </c>
      <c r="AB169">
        <v>18</v>
      </c>
      <c r="AC169">
        <f t="shared" si="15"/>
        <v>1</v>
      </c>
    </row>
    <row r="170" spans="14:29" x14ac:dyDescent="0.25">
      <c r="X170" s="5">
        <v>43936</v>
      </c>
      <c r="Y170" s="2">
        <v>54</v>
      </c>
      <c r="AA170" s="5">
        <v>43936</v>
      </c>
      <c r="AB170">
        <v>18</v>
      </c>
      <c r="AC170">
        <f t="shared" si="15"/>
        <v>2</v>
      </c>
    </row>
    <row r="171" spans="14:29" x14ac:dyDescent="0.25">
      <c r="X171" s="5">
        <v>43937</v>
      </c>
      <c r="Y171" s="2">
        <v>56</v>
      </c>
      <c r="AA171" s="5">
        <v>43937</v>
      </c>
      <c r="AB171">
        <v>18</v>
      </c>
      <c r="AC171">
        <f t="shared" si="15"/>
        <v>2</v>
      </c>
    </row>
    <row r="172" spans="14:29" x14ac:dyDescent="0.25">
      <c r="X172" s="5">
        <v>43938</v>
      </c>
      <c r="Y172" s="2">
        <v>59</v>
      </c>
      <c r="AA172" s="5">
        <v>43938</v>
      </c>
      <c r="AB172">
        <v>18</v>
      </c>
      <c r="AC172">
        <f t="shared" si="15"/>
        <v>3</v>
      </c>
    </row>
    <row r="173" spans="14:29" x14ac:dyDescent="0.25">
      <c r="X173" s="5">
        <v>43939</v>
      </c>
      <c r="Y173" s="2">
        <v>62</v>
      </c>
      <c r="AA173" s="5">
        <v>43939</v>
      </c>
      <c r="AB173">
        <v>18</v>
      </c>
      <c r="AC173">
        <f t="shared" si="15"/>
        <v>3</v>
      </c>
    </row>
    <row r="174" spans="14:29" x14ac:dyDescent="0.25">
      <c r="N174" s="1">
        <v>43935</v>
      </c>
      <c r="X174" s="5">
        <v>43940</v>
      </c>
      <c r="Y174" s="2">
        <v>62</v>
      </c>
      <c r="AA174" s="5">
        <v>43940</v>
      </c>
      <c r="AB174">
        <v>18</v>
      </c>
      <c r="AC174">
        <f t="shared" si="15"/>
        <v>0</v>
      </c>
    </row>
    <row r="175" spans="14:29" x14ac:dyDescent="0.25">
      <c r="X175" s="5">
        <v>43941</v>
      </c>
      <c r="Y175" s="2">
        <v>63</v>
      </c>
      <c r="AA175" s="5">
        <v>43941</v>
      </c>
      <c r="AB175">
        <v>18</v>
      </c>
      <c r="AC175">
        <f t="shared" si="15"/>
        <v>1</v>
      </c>
    </row>
    <row r="176" spans="14:29" x14ac:dyDescent="0.25">
      <c r="X176" s="5">
        <v>43942</v>
      </c>
      <c r="Y176" s="2">
        <v>65</v>
      </c>
      <c r="AA176" s="5">
        <v>43942</v>
      </c>
      <c r="AB176">
        <v>18</v>
      </c>
      <c r="AC176">
        <f t="shared" si="15"/>
        <v>2</v>
      </c>
    </row>
    <row r="177" spans="14:29" x14ac:dyDescent="0.25">
      <c r="X177" s="5">
        <v>43943</v>
      </c>
      <c r="Y177" s="2">
        <v>70</v>
      </c>
      <c r="AA177" s="5">
        <v>43943</v>
      </c>
      <c r="AB177">
        <v>18</v>
      </c>
      <c r="AC177">
        <f t="shared" si="15"/>
        <v>5</v>
      </c>
    </row>
    <row r="178" spans="14:29" x14ac:dyDescent="0.25">
      <c r="X178" s="5">
        <v>43944</v>
      </c>
      <c r="Y178" s="2">
        <v>73</v>
      </c>
      <c r="AA178" s="5">
        <v>43944</v>
      </c>
      <c r="AB178">
        <v>18</v>
      </c>
      <c r="AC178">
        <f t="shared" si="15"/>
        <v>3</v>
      </c>
    </row>
    <row r="179" spans="14:29" x14ac:dyDescent="0.25">
      <c r="X179" s="1">
        <v>43945</v>
      </c>
      <c r="Y179" s="2">
        <v>74</v>
      </c>
      <c r="AA179" s="1">
        <v>43945</v>
      </c>
      <c r="AB179">
        <v>18</v>
      </c>
      <c r="AC179">
        <f t="shared" si="15"/>
        <v>1</v>
      </c>
    </row>
    <row r="180" spans="14:29" x14ac:dyDescent="0.25">
      <c r="X180" s="1">
        <v>43946</v>
      </c>
      <c r="Y180" s="2">
        <v>75</v>
      </c>
      <c r="AA180" s="1">
        <v>43946</v>
      </c>
      <c r="AB180">
        <v>18</v>
      </c>
      <c r="AC180">
        <f t="shared" si="15"/>
        <v>1</v>
      </c>
    </row>
    <row r="181" spans="14:29" x14ac:dyDescent="0.25">
      <c r="X181" s="1">
        <v>43947</v>
      </c>
      <c r="Y181" s="2">
        <v>76</v>
      </c>
      <c r="AA181" s="1">
        <v>43947</v>
      </c>
      <c r="AB181">
        <v>18</v>
      </c>
      <c r="AC181">
        <f t="shared" si="15"/>
        <v>1</v>
      </c>
    </row>
    <row r="182" spans="14:29" x14ac:dyDescent="0.25">
      <c r="X182" s="1">
        <v>43948</v>
      </c>
      <c r="Y182" s="2">
        <v>76</v>
      </c>
      <c r="AA182" s="1">
        <v>43948</v>
      </c>
      <c r="AB182">
        <v>18</v>
      </c>
      <c r="AC182">
        <f t="shared" si="15"/>
        <v>0</v>
      </c>
    </row>
    <row r="183" spans="14:29" x14ac:dyDescent="0.25">
      <c r="N183" s="1">
        <v>43936</v>
      </c>
      <c r="X183" s="1">
        <v>43949</v>
      </c>
      <c r="Y183" s="2">
        <v>78</v>
      </c>
      <c r="AA183" s="1">
        <v>43949</v>
      </c>
      <c r="AB183">
        <v>18</v>
      </c>
      <c r="AC183">
        <f t="shared" si="15"/>
        <v>2</v>
      </c>
    </row>
    <row r="184" spans="14:29" x14ac:dyDescent="0.25">
      <c r="X184" s="1">
        <v>43950</v>
      </c>
      <c r="Y184" s="2">
        <v>79</v>
      </c>
      <c r="AA184" s="1">
        <v>43950</v>
      </c>
      <c r="AB184">
        <v>18</v>
      </c>
      <c r="AC184">
        <f t="shared" si="15"/>
        <v>1</v>
      </c>
    </row>
    <row r="185" spans="14:29" x14ac:dyDescent="0.25">
      <c r="X185" s="1">
        <v>43951</v>
      </c>
      <c r="Y185" s="2">
        <v>82</v>
      </c>
      <c r="AA185" s="1">
        <v>43951</v>
      </c>
      <c r="AB185">
        <v>18</v>
      </c>
      <c r="AC185">
        <f t="shared" si="15"/>
        <v>3</v>
      </c>
    </row>
    <row r="186" spans="14:29" x14ac:dyDescent="0.25">
      <c r="X186" s="1">
        <v>43952</v>
      </c>
      <c r="Y186" s="2">
        <v>83</v>
      </c>
      <c r="AA186" s="1">
        <v>43952</v>
      </c>
      <c r="AB186">
        <v>18</v>
      </c>
      <c r="AC186">
        <f t="shared" si="15"/>
        <v>1</v>
      </c>
    </row>
    <row r="187" spans="14:29" x14ac:dyDescent="0.25">
      <c r="X187" s="1">
        <v>43953</v>
      </c>
      <c r="Y187" s="2">
        <v>83</v>
      </c>
      <c r="AA187" s="1">
        <v>43953</v>
      </c>
      <c r="AB187">
        <v>18</v>
      </c>
      <c r="AC187">
        <f t="shared" si="15"/>
        <v>0</v>
      </c>
    </row>
    <row r="188" spans="14:29" x14ac:dyDescent="0.25">
      <c r="X188" s="1">
        <v>43954</v>
      </c>
      <c r="Y188" s="2">
        <v>83</v>
      </c>
      <c r="AA188" s="1">
        <v>43954</v>
      </c>
      <c r="AB188">
        <v>18</v>
      </c>
      <c r="AC188">
        <f t="shared" si="15"/>
        <v>0</v>
      </c>
    </row>
    <row r="189" spans="14:29" x14ac:dyDescent="0.25">
      <c r="X189" s="1">
        <v>43955</v>
      </c>
      <c r="Y189" s="2">
        <v>83</v>
      </c>
      <c r="AA189" s="1">
        <v>43955</v>
      </c>
      <c r="AB189">
        <v>18</v>
      </c>
      <c r="AC189">
        <f t="shared" si="15"/>
        <v>0</v>
      </c>
    </row>
    <row r="190" spans="14:29" x14ac:dyDescent="0.25">
      <c r="X190" s="1">
        <v>43956</v>
      </c>
      <c r="AA190" s="1">
        <v>43956</v>
      </c>
    </row>
    <row r="191" spans="14:29" x14ac:dyDescent="0.25">
      <c r="X191" s="1">
        <v>43957</v>
      </c>
      <c r="AA191" s="1">
        <v>43957</v>
      </c>
    </row>
    <row r="192" spans="14:29" x14ac:dyDescent="0.25">
      <c r="X192" s="1">
        <v>43958</v>
      </c>
      <c r="AA192" s="1">
        <v>43958</v>
      </c>
    </row>
    <row r="193" spans="14:27" x14ac:dyDescent="0.25">
      <c r="N193" s="1">
        <v>43937</v>
      </c>
      <c r="X193" s="1">
        <v>43959</v>
      </c>
      <c r="AA193" s="1">
        <v>43959</v>
      </c>
    </row>
    <row r="194" spans="14:27" x14ac:dyDescent="0.25">
      <c r="X194" s="1">
        <v>43960</v>
      </c>
      <c r="AA194" s="1">
        <v>43960</v>
      </c>
    </row>
    <row r="195" spans="14:27" x14ac:dyDescent="0.25">
      <c r="X195" s="1">
        <v>43961</v>
      </c>
      <c r="AA195" s="1">
        <v>43961</v>
      </c>
    </row>
    <row r="196" spans="14:27" x14ac:dyDescent="0.25">
      <c r="X196" s="1">
        <v>43962</v>
      </c>
      <c r="AA196" s="1">
        <v>43962</v>
      </c>
    </row>
    <row r="201" spans="14:27" x14ac:dyDescent="0.25">
      <c r="N201" s="1">
        <v>43938</v>
      </c>
    </row>
    <row r="211" spans="14:14" x14ac:dyDescent="0.25">
      <c r="N211" s="1">
        <v>43939</v>
      </c>
    </row>
    <row r="222" spans="14:14" x14ac:dyDescent="0.25">
      <c r="N222" s="1">
        <v>43941</v>
      </c>
    </row>
    <row r="230" spans="14:15" x14ac:dyDescent="0.25">
      <c r="N230" s="1">
        <v>43942</v>
      </c>
    </row>
    <row r="238" spans="14:15" x14ac:dyDescent="0.25">
      <c r="O238" s="19" t="s">
        <v>28</v>
      </c>
    </row>
    <row r="240" spans="14:15" x14ac:dyDescent="0.25">
      <c r="N240" s="1">
        <v>43943</v>
      </c>
    </row>
    <row r="246" spans="14:14" x14ac:dyDescent="0.25">
      <c r="N246" s="1">
        <v>43944</v>
      </c>
    </row>
    <row r="253" spans="14:14" x14ac:dyDescent="0.25">
      <c r="N253" s="1">
        <v>43945</v>
      </c>
    </row>
    <row r="259" spans="14:14" x14ac:dyDescent="0.25">
      <c r="N259" s="1">
        <v>43946</v>
      </c>
    </row>
    <row r="267" spans="14:14" x14ac:dyDescent="0.25">
      <c r="N267" s="1">
        <v>43947</v>
      </c>
    </row>
    <row r="273" spans="14:14" x14ac:dyDescent="0.25">
      <c r="N273" s="1">
        <v>43949</v>
      </c>
    </row>
    <row r="279" spans="14:14" x14ac:dyDescent="0.25">
      <c r="N279" s="1">
        <v>43950</v>
      </c>
    </row>
    <row r="284" spans="14:14" x14ac:dyDescent="0.25">
      <c r="N284" s="1">
        <v>43951</v>
      </c>
    </row>
    <row r="290" spans="14:14" x14ac:dyDescent="0.25">
      <c r="N290" s="1">
        <v>43952</v>
      </c>
    </row>
  </sheetData>
  <hyperlinks>
    <hyperlink ref="G3" r:id="rId1" xr:uid="{DB143296-3889-4BB4-9A6B-4A1A027B9508}"/>
  </hyperlinks>
  <pageMargins left="0.25" right="0.25" top="0.75" bottom="0.75" header="0.3" footer="0.3"/>
  <pageSetup paperSize="9" scale="37" fitToHeight="0" orientation="landscape" horizontalDpi="200" verticalDpi="200" r:id="rId2"/>
  <ignoredErrors>
    <ignoredError sqref="I6:I25 I39:I72 I73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E4F6-61EE-449E-BA63-F7C16B690F85}">
  <sheetPr>
    <pageSetUpPr fitToPage="1"/>
  </sheetPr>
  <dimension ref="C1:X48"/>
  <sheetViews>
    <sheetView tabSelected="1" zoomScale="75" zoomScaleNormal="75" workbookViewId="0">
      <selection activeCell="W14" sqref="W14"/>
    </sheetView>
  </sheetViews>
  <sheetFormatPr baseColWidth="10" defaultRowHeight="15" x14ac:dyDescent="0.25"/>
  <cols>
    <col min="1" max="1" width="2" customWidth="1"/>
    <col min="2" max="2" width="1.42578125" customWidth="1"/>
    <col min="3" max="3" width="41.5703125" customWidth="1"/>
  </cols>
  <sheetData>
    <row r="1" spans="3:24" ht="23.25" x14ac:dyDescent="0.35">
      <c r="C1" s="23" t="s">
        <v>43</v>
      </c>
      <c r="D1" s="22" t="s">
        <v>45</v>
      </c>
      <c r="F1" t="s">
        <v>47</v>
      </c>
    </row>
    <row r="3" spans="3:24" x14ac:dyDescent="0.25">
      <c r="C3" s="7" t="s">
        <v>32</v>
      </c>
      <c r="D3" s="21">
        <v>43935</v>
      </c>
      <c r="E3" s="21">
        <v>43936</v>
      </c>
      <c r="F3" s="21">
        <v>43937</v>
      </c>
      <c r="G3" s="21">
        <v>43938</v>
      </c>
      <c r="H3" s="21">
        <v>43939</v>
      </c>
      <c r="I3" s="21">
        <v>43940</v>
      </c>
      <c r="J3" s="21">
        <v>43941</v>
      </c>
      <c r="K3" s="21">
        <v>43942</v>
      </c>
      <c r="L3" s="21">
        <v>43943</v>
      </c>
      <c r="M3" s="21">
        <v>43944</v>
      </c>
      <c r="N3" s="21">
        <v>43945</v>
      </c>
      <c r="O3" s="21">
        <v>43946</v>
      </c>
      <c r="P3" s="21">
        <v>43947</v>
      </c>
      <c r="Q3" s="21">
        <v>43948</v>
      </c>
      <c r="R3" s="21">
        <v>43949</v>
      </c>
      <c r="S3" s="5">
        <v>43950</v>
      </c>
      <c r="T3" s="1">
        <v>43951</v>
      </c>
      <c r="U3" s="1">
        <v>43952</v>
      </c>
      <c r="V3" s="1">
        <v>43953</v>
      </c>
      <c r="W3" s="1">
        <v>43954</v>
      </c>
      <c r="X3" s="1">
        <v>43955</v>
      </c>
    </row>
    <row r="4" spans="3:24" ht="5.25" customHeight="1" x14ac:dyDescent="0.25">
      <c r="C4" s="7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3:24" x14ac:dyDescent="0.25">
      <c r="C5" s="7" t="s">
        <v>33</v>
      </c>
      <c r="D5" s="9">
        <v>59865</v>
      </c>
      <c r="E5" s="9">
        <v>58349</v>
      </c>
      <c r="F5" s="9">
        <v>56646</v>
      </c>
      <c r="G5" s="9">
        <v>53931</v>
      </c>
      <c r="H5" s="9">
        <v>53483</v>
      </c>
      <c r="I5" s="9">
        <v>52598</v>
      </c>
      <c r="J5" s="9">
        <v>50703</v>
      </c>
      <c r="K5" s="9">
        <v>48058</v>
      </c>
      <c r="L5" s="9">
        <v>45969</v>
      </c>
      <c r="M5" s="9">
        <v>44254</v>
      </c>
      <c r="N5" s="9">
        <v>39439</v>
      </c>
      <c r="O5" s="9">
        <v>40836</v>
      </c>
      <c r="P5" s="9">
        <v>39794</v>
      </c>
      <c r="Q5" s="9">
        <v>38132</v>
      </c>
      <c r="R5" s="9">
        <v>36198</v>
      </c>
      <c r="S5" s="9">
        <v>34671</v>
      </c>
      <c r="T5" s="9">
        <v>32886</v>
      </c>
      <c r="U5" s="9">
        <v>30441</v>
      </c>
      <c r="V5" s="9">
        <v>29155</v>
      </c>
      <c r="W5" s="9">
        <v>28198</v>
      </c>
    </row>
    <row r="6" spans="3:24" x14ac:dyDescent="0.25">
      <c r="C6" s="7"/>
    </row>
    <row r="7" spans="3:24" x14ac:dyDescent="0.25">
      <c r="Q7" s="7" t="s">
        <v>34</v>
      </c>
      <c r="R7" s="18">
        <f>$R$5/D5</f>
        <v>0.60466048609371081</v>
      </c>
      <c r="S7" s="18">
        <f>$S$5/E5</f>
        <v>0.59420041474575402</v>
      </c>
      <c r="T7" s="18">
        <f>$T$5/F5</f>
        <v>0.58055290753098188</v>
      </c>
      <c r="U7" s="18">
        <f>U5/G5</f>
        <v>0.5644434555265061</v>
      </c>
      <c r="V7" s="18">
        <f t="shared" ref="V7:W7" si="0">V5/H5</f>
        <v>0.5451264887908307</v>
      </c>
      <c r="W7" s="18">
        <f t="shared" si="0"/>
        <v>0.53610403437393062</v>
      </c>
    </row>
    <row r="8" spans="3:24" x14ac:dyDescent="0.25">
      <c r="Q8" s="7" t="s">
        <v>35</v>
      </c>
      <c r="R8" s="18">
        <f>$R$5/E5</f>
        <v>0.62037052905791013</v>
      </c>
      <c r="S8" s="18">
        <f>$S$5/F5</f>
        <v>0.61206439995763162</v>
      </c>
      <c r="T8" s="18">
        <f>$T$5/G5</f>
        <v>0.60977916226289153</v>
      </c>
      <c r="U8" s="18">
        <f>U5/H5</f>
        <v>0.5691715124432063</v>
      </c>
      <c r="V8" s="18">
        <f t="shared" ref="V8:W8" si="1">V5/I5</f>
        <v>0.55429864253393668</v>
      </c>
      <c r="W8" s="18">
        <f t="shared" si="1"/>
        <v>0.55614066228822756</v>
      </c>
    </row>
    <row r="9" spans="3:24" x14ac:dyDescent="0.25">
      <c r="Q9" s="7" t="s">
        <v>36</v>
      </c>
      <c r="R9" s="18">
        <f>$R$5/F5</f>
        <v>0.63902129011757225</v>
      </c>
      <c r="S9" s="18">
        <f>$S$5/G5</f>
        <v>0.64287700951215443</v>
      </c>
      <c r="T9" s="18">
        <f>$T$5/H5</f>
        <v>0.61488697343080978</v>
      </c>
      <c r="U9" s="18">
        <f>U5/I5</f>
        <v>0.57874824137799918</v>
      </c>
      <c r="V9" s="18">
        <f t="shared" ref="V9:W9" si="2">V5/J5</f>
        <v>0.57501528509161193</v>
      </c>
      <c r="W9" s="18">
        <f t="shared" si="2"/>
        <v>0.58674934454201177</v>
      </c>
    </row>
    <row r="10" spans="3:24" x14ac:dyDescent="0.25">
      <c r="Q10" s="7" t="s">
        <v>37</v>
      </c>
      <c r="R10" s="18">
        <f>$R$5/G5</f>
        <v>0.67119096623463315</v>
      </c>
      <c r="S10" s="18">
        <f>$S$5/H5</f>
        <v>0.64826206458126878</v>
      </c>
      <c r="T10" s="18">
        <f>$T$5/I5</f>
        <v>0.62523289858929998</v>
      </c>
      <c r="U10" s="18">
        <f>U5/J5</f>
        <v>0.60037867581799897</v>
      </c>
      <c r="V10" s="18">
        <f t="shared" ref="V10:W10" si="3">V5/K5</f>
        <v>0.60666278247118066</v>
      </c>
      <c r="W10" s="18">
        <f t="shared" si="3"/>
        <v>0.61341338728273398</v>
      </c>
    </row>
    <row r="11" spans="3:24" x14ac:dyDescent="0.25">
      <c r="Q11" s="7" t="s">
        <v>38</v>
      </c>
      <c r="R11" s="18">
        <f>$R$5/H5</f>
        <v>0.67681319297720766</v>
      </c>
      <c r="S11" s="18">
        <f>$S$5/I5</f>
        <v>0.65916955017301038</v>
      </c>
      <c r="T11" s="18">
        <f>$T$5/J5</f>
        <v>0.64860067451630077</v>
      </c>
      <c r="U11" s="18">
        <f>U5/K5</f>
        <v>0.63342211494444212</v>
      </c>
      <c r="V11" s="18">
        <f t="shared" ref="V11:W11" si="4">V5/L5</f>
        <v>0.63423176488503119</v>
      </c>
      <c r="W11" s="18">
        <f t="shared" si="4"/>
        <v>0.63718533917837938</v>
      </c>
    </row>
    <row r="12" spans="3:24" x14ac:dyDescent="0.25">
      <c r="Q12" s="7" t="s">
        <v>39</v>
      </c>
      <c r="R12" s="18">
        <f>$R$5/I5</f>
        <v>0.68820107228411731</v>
      </c>
      <c r="S12" s="18">
        <f>$S$5/J5</f>
        <v>0.68380569197088925</v>
      </c>
      <c r="T12" s="18">
        <f>$T$5/K5</f>
        <v>0.68429813974780473</v>
      </c>
      <c r="U12" s="18">
        <f>U5/L5</f>
        <v>0.66220713959407429</v>
      </c>
      <c r="V12" s="18">
        <f t="shared" ref="V12:W12" si="5">V5/M5</f>
        <v>0.65881050300537802</v>
      </c>
      <c r="W12" s="18">
        <f t="shared" si="5"/>
        <v>0.71497756028296866</v>
      </c>
    </row>
    <row r="13" spans="3:24" x14ac:dyDescent="0.25">
      <c r="Q13" s="7" t="s">
        <v>40</v>
      </c>
      <c r="R13" s="18">
        <f>$R$5/J5</f>
        <v>0.71392225312111712</v>
      </c>
      <c r="S13" s="18">
        <f>$S$5/K5</f>
        <v>0.72144075908277494</v>
      </c>
      <c r="T13" s="18">
        <f>$T$5/L5</f>
        <v>0.71539515760621286</v>
      </c>
      <c r="U13" s="18">
        <f>U5/M5</f>
        <v>0.68787002304876399</v>
      </c>
      <c r="V13" s="18">
        <f t="shared" ref="V13:W13" si="6">V5/N5</f>
        <v>0.7392428814118005</v>
      </c>
      <c r="W13" s="18">
        <f t="shared" si="6"/>
        <v>0.6905181702419434</v>
      </c>
    </row>
    <row r="14" spans="3:24" x14ac:dyDescent="0.25">
      <c r="Q14" s="7" t="s">
        <v>41</v>
      </c>
      <c r="R14" s="18">
        <f>$R$5/K5</f>
        <v>0.75321486537101001</v>
      </c>
      <c r="S14" s="18">
        <f>$S$5/L5</f>
        <v>0.75422567382366379</v>
      </c>
      <c r="T14" s="18">
        <f>$T$5/M5</f>
        <v>0.74311926605504586</v>
      </c>
      <c r="U14" s="18">
        <f>U5/N5</f>
        <v>0.77185019904155783</v>
      </c>
      <c r="V14" s="18">
        <f t="shared" ref="V14:W14" si="7">V5/O5</f>
        <v>0.71395337447350382</v>
      </c>
      <c r="W14" s="18">
        <f t="shared" si="7"/>
        <v>0.70859928632457159</v>
      </c>
    </row>
    <row r="29" spans="3:4" x14ac:dyDescent="0.25">
      <c r="D29" t="s">
        <v>42</v>
      </c>
    </row>
    <row r="30" spans="3:4" x14ac:dyDescent="0.25">
      <c r="D30" t="s">
        <v>44</v>
      </c>
    </row>
    <row r="32" spans="3:4" x14ac:dyDescent="0.25">
      <c r="C32" s="6" t="s">
        <v>49</v>
      </c>
    </row>
    <row r="35" spans="3:24" ht="23.25" x14ac:dyDescent="0.35">
      <c r="C35" s="23" t="s">
        <v>43</v>
      </c>
      <c r="D35" s="20" t="s">
        <v>46</v>
      </c>
    </row>
    <row r="36" spans="3:24" ht="4.5" customHeight="1" x14ac:dyDescent="0.25"/>
    <row r="37" spans="3:24" x14ac:dyDescent="0.25">
      <c r="C37" s="7" t="s">
        <v>32</v>
      </c>
      <c r="D37" s="5">
        <v>43935</v>
      </c>
      <c r="E37" s="5">
        <v>43936</v>
      </c>
      <c r="F37" s="5">
        <v>43937</v>
      </c>
      <c r="G37" s="5">
        <v>43938</v>
      </c>
      <c r="H37" s="5">
        <v>43939</v>
      </c>
      <c r="I37" s="5">
        <v>43940</v>
      </c>
      <c r="J37" s="5">
        <v>43941</v>
      </c>
      <c r="K37" s="5">
        <v>43942</v>
      </c>
      <c r="L37" s="5">
        <v>43943</v>
      </c>
      <c r="M37" s="5">
        <v>43944</v>
      </c>
      <c r="N37" s="5">
        <v>43945</v>
      </c>
      <c r="O37" s="5">
        <v>43946</v>
      </c>
      <c r="P37" s="5">
        <v>43947</v>
      </c>
      <c r="Q37" s="5">
        <v>43948</v>
      </c>
      <c r="R37" s="5">
        <v>43949</v>
      </c>
      <c r="S37" s="1">
        <v>43950</v>
      </c>
      <c r="T37" s="1">
        <v>43951</v>
      </c>
      <c r="U37" s="5">
        <v>43952</v>
      </c>
      <c r="V37" s="5">
        <v>43953</v>
      </c>
      <c r="W37" s="5">
        <v>43954</v>
      </c>
      <c r="X37" s="5">
        <v>43955</v>
      </c>
    </row>
    <row r="38" spans="3:24" x14ac:dyDescent="0.2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3:24" x14ac:dyDescent="0.25">
      <c r="C39" s="7" t="s">
        <v>33</v>
      </c>
      <c r="D39" s="2">
        <v>520</v>
      </c>
      <c r="E39" s="2">
        <v>509</v>
      </c>
      <c r="F39" s="2">
        <v>479</v>
      </c>
      <c r="G39" s="2">
        <v>448</v>
      </c>
      <c r="H39" s="2">
        <v>436</v>
      </c>
      <c r="I39" s="2">
        <v>443</v>
      </c>
      <c r="J39" s="2">
        <v>398</v>
      </c>
      <c r="K39" s="2">
        <v>403</v>
      </c>
      <c r="L39" s="2">
        <v>400</v>
      </c>
      <c r="M39" s="2">
        <v>381</v>
      </c>
      <c r="N39" s="2">
        <v>337</v>
      </c>
      <c r="O39" s="2">
        <v>339</v>
      </c>
      <c r="P39" s="2">
        <v>328</v>
      </c>
      <c r="Q39" s="2">
        <v>300</v>
      </c>
      <c r="R39" s="2">
        <v>284</v>
      </c>
      <c r="S39" s="2">
        <v>249</v>
      </c>
      <c r="T39" s="2">
        <v>217</v>
      </c>
      <c r="U39" s="2">
        <v>204</v>
      </c>
      <c r="V39" s="2">
        <v>204</v>
      </c>
      <c r="W39" s="2">
        <v>204</v>
      </c>
      <c r="X39" s="2">
        <v>204</v>
      </c>
    </row>
    <row r="40" spans="3:24" x14ac:dyDescent="0.25">
      <c r="T40" s="28"/>
      <c r="U40" s="28"/>
      <c r="V40" s="28"/>
    </row>
    <row r="41" spans="3:24" x14ac:dyDescent="0.25">
      <c r="D41" t="s">
        <v>48</v>
      </c>
      <c r="Q41" s="7" t="s">
        <v>34</v>
      </c>
      <c r="R41" s="18">
        <f>$R39/D39</f>
        <v>0.5461538461538461</v>
      </c>
      <c r="S41" s="18">
        <f>S39/E39</f>
        <v>0.48919449901768175</v>
      </c>
      <c r="T41" s="18">
        <f>T39/F39</f>
        <v>0.45302713987473903</v>
      </c>
      <c r="U41" s="18">
        <f>U39/G39</f>
        <v>0.45535714285714285</v>
      </c>
      <c r="V41" s="18">
        <f t="shared" ref="V41:X41" si="8">V39/H39</f>
        <v>0.46788990825688076</v>
      </c>
      <c r="W41" s="18">
        <f t="shared" si="8"/>
        <v>0.4604966139954853</v>
      </c>
      <c r="X41" s="18">
        <f t="shared" si="8"/>
        <v>0.51256281407035176</v>
      </c>
    </row>
    <row r="42" spans="3:24" x14ac:dyDescent="0.25">
      <c r="Q42" s="7" t="s">
        <v>35</v>
      </c>
      <c r="R42" s="18">
        <f>$R$39/E$39</f>
        <v>0.55795677799607069</v>
      </c>
      <c r="S42" s="18">
        <f>$S$39/F39</f>
        <v>0.51983298538622125</v>
      </c>
      <c r="T42" s="18">
        <f>T39/G39</f>
        <v>0.484375</v>
      </c>
      <c r="U42" s="18">
        <f t="shared" ref="U42:X42" si="9">U39/H39</f>
        <v>0.46788990825688076</v>
      </c>
      <c r="V42" s="18">
        <f t="shared" si="9"/>
        <v>0.4604966139954853</v>
      </c>
      <c r="W42" s="18">
        <f t="shared" si="9"/>
        <v>0.51256281407035176</v>
      </c>
      <c r="X42" s="18">
        <f t="shared" si="9"/>
        <v>0.50620347394540943</v>
      </c>
    </row>
    <row r="43" spans="3:24" x14ac:dyDescent="0.25">
      <c r="Q43" s="7" t="s">
        <v>36</v>
      </c>
      <c r="R43" s="18">
        <f>$R$39/F$39</f>
        <v>0.59290187891440504</v>
      </c>
      <c r="S43" s="18">
        <f>$S$39/G39</f>
        <v>0.5558035714285714</v>
      </c>
      <c r="T43" s="18">
        <f>T39/H39</f>
        <v>0.49770642201834864</v>
      </c>
      <c r="U43" s="18">
        <f t="shared" ref="U43:X43" si="10">U39/I39</f>
        <v>0.4604966139954853</v>
      </c>
      <c r="V43" s="18">
        <f t="shared" si="10"/>
        <v>0.51256281407035176</v>
      </c>
      <c r="W43" s="18">
        <f t="shared" si="10"/>
        <v>0.50620347394540943</v>
      </c>
      <c r="X43" s="18">
        <f t="shared" si="10"/>
        <v>0.51</v>
      </c>
    </row>
    <row r="44" spans="3:24" x14ac:dyDescent="0.25">
      <c r="Q44" s="7" t="s">
        <v>37</v>
      </c>
      <c r="R44" s="18">
        <f>$R$39/G$39</f>
        <v>0.6339285714285714</v>
      </c>
      <c r="S44" s="18">
        <f>$S$39/H39</f>
        <v>0.57110091743119262</v>
      </c>
      <c r="T44" s="18">
        <f>T39/I39</f>
        <v>0.48984198645598193</v>
      </c>
      <c r="U44" s="18">
        <f t="shared" ref="U44:X44" si="11">U39/J39</f>
        <v>0.51256281407035176</v>
      </c>
      <c r="V44" s="18">
        <f t="shared" si="11"/>
        <v>0.50620347394540943</v>
      </c>
      <c r="W44" s="18">
        <f t="shared" si="11"/>
        <v>0.51</v>
      </c>
      <c r="X44" s="18">
        <f t="shared" si="11"/>
        <v>0.53543307086614178</v>
      </c>
    </row>
    <row r="45" spans="3:24" x14ac:dyDescent="0.25">
      <c r="Q45" s="7" t="s">
        <v>38</v>
      </c>
      <c r="R45" s="18">
        <f>$R$39/H$39</f>
        <v>0.65137614678899081</v>
      </c>
      <c r="S45" s="18">
        <f>$S$39/I39</f>
        <v>0.56207674943566588</v>
      </c>
      <c r="T45" s="18">
        <f>T39/J39</f>
        <v>0.54522613065326631</v>
      </c>
      <c r="U45" s="18">
        <f t="shared" ref="U45:X45" si="12">U39/K39</f>
        <v>0.50620347394540943</v>
      </c>
      <c r="V45" s="18">
        <f t="shared" si="12"/>
        <v>0.51</v>
      </c>
      <c r="W45" s="18">
        <f t="shared" si="12"/>
        <v>0.53543307086614178</v>
      </c>
      <c r="X45" s="18">
        <f t="shared" si="12"/>
        <v>0.60534124629080122</v>
      </c>
    </row>
    <row r="46" spans="3:24" x14ac:dyDescent="0.25">
      <c r="Q46" s="7" t="s">
        <v>39</v>
      </c>
      <c r="R46" s="18">
        <f>$R$39/I$39</f>
        <v>0.64108352144469527</v>
      </c>
      <c r="S46" s="18">
        <f>$S$39/J39</f>
        <v>0.62562814070351758</v>
      </c>
      <c r="T46" s="18">
        <f>T39/K39</f>
        <v>0.53846153846153844</v>
      </c>
      <c r="U46" s="18">
        <f t="shared" ref="U46:X46" si="13">U39/L39</f>
        <v>0.51</v>
      </c>
      <c r="V46" s="18">
        <f t="shared" si="13"/>
        <v>0.53543307086614178</v>
      </c>
      <c r="W46" s="18">
        <f t="shared" si="13"/>
        <v>0.60534124629080122</v>
      </c>
      <c r="X46" s="18">
        <f t="shared" si="13"/>
        <v>0.60176991150442483</v>
      </c>
    </row>
    <row r="47" spans="3:24" x14ac:dyDescent="0.25">
      <c r="C47" s="6" t="s">
        <v>24</v>
      </c>
      <c r="Q47" s="7" t="s">
        <v>40</v>
      </c>
      <c r="R47" s="18">
        <f>$R$39/J$39</f>
        <v>0.71356783919597988</v>
      </c>
      <c r="S47" s="18">
        <f>$S$39/K39</f>
        <v>0.6178660049627791</v>
      </c>
      <c r="T47" s="18">
        <f>T39/L39</f>
        <v>0.54249999999999998</v>
      </c>
      <c r="U47" s="18">
        <f t="shared" ref="U47:X47" si="14">U39/M39</f>
        <v>0.53543307086614178</v>
      </c>
      <c r="V47" s="18">
        <f t="shared" si="14"/>
        <v>0.60534124629080122</v>
      </c>
      <c r="W47" s="18">
        <f t="shared" si="14"/>
        <v>0.60176991150442483</v>
      </c>
      <c r="X47" s="18">
        <f t="shared" si="14"/>
        <v>0.62195121951219512</v>
      </c>
    </row>
    <row r="48" spans="3:24" x14ac:dyDescent="0.25">
      <c r="C48" s="6" t="s">
        <v>25</v>
      </c>
      <c r="E48" s="2"/>
      <c r="F48" s="2"/>
      <c r="G48" s="2"/>
      <c r="H48" s="2"/>
      <c r="I48" s="14"/>
      <c r="J48" s="15"/>
      <c r="K48" s="2"/>
      <c r="Q48" s="7" t="s">
        <v>41</v>
      </c>
      <c r="R48" s="18">
        <f>$R$39/K$39</f>
        <v>0.70471464019851116</v>
      </c>
      <c r="S48" s="18">
        <f>$S$39/L39</f>
        <v>0.62250000000000005</v>
      </c>
      <c r="T48" s="18">
        <f>T39/M39</f>
        <v>0.56955380577427817</v>
      </c>
      <c r="U48" s="18">
        <f t="shared" ref="U48:X48" si="15">U39/N39</f>
        <v>0.60534124629080122</v>
      </c>
      <c r="V48" s="18">
        <f t="shared" si="15"/>
        <v>0.60176991150442483</v>
      </c>
      <c r="W48" s="18">
        <f t="shared" si="15"/>
        <v>0.62195121951219512</v>
      </c>
      <c r="X48" s="18">
        <f t="shared" si="15"/>
        <v>0.68</v>
      </c>
    </row>
  </sheetData>
  <pageMargins left="0.7" right="0.7" top="0.78740157499999996" bottom="0.78740157499999996" header="0.3" footer="0.3"/>
  <pageSetup paperSize="9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2C96A-451B-48C9-A6A2-818AD10250CE}">
  <dimension ref="C2:N75"/>
  <sheetViews>
    <sheetView workbookViewId="0">
      <selection activeCell="A61" sqref="A1:XFD1048576"/>
    </sheetView>
  </sheetViews>
  <sheetFormatPr baseColWidth="10" defaultRowHeight="15" x14ac:dyDescent="0.25"/>
  <cols>
    <col min="3" max="13" width="15.7109375" customWidth="1"/>
  </cols>
  <sheetData>
    <row r="2" spans="3:13" ht="15.75" x14ac:dyDescent="0.25">
      <c r="C2" s="8" t="s">
        <v>0</v>
      </c>
      <c r="D2" s="6"/>
      <c r="E2" s="2"/>
      <c r="F2" s="2"/>
      <c r="G2" s="6" t="s">
        <v>21</v>
      </c>
      <c r="H2" s="6"/>
      <c r="I2" s="6"/>
      <c r="J2" s="16"/>
      <c r="L2" s="7" t="s">
        <v>11</v>
      </c>
      <c r="M2" s="11">
        <v>43936</v>
      </c>
    </row>
    <row r="3" spans="3:13" x14ac:dyDescent="0.25">
      <c r="C3" t="s">
        <v>14</v>
      </c>
      <c r="E3" s="2"/>
      <c r="F3" s="9">
        <v>550000</v>
      </c>
      <c r="G3" s="17" t="s">
        <v>22</v>
      </c>
      <c r="H3" s="17"/>
      <c r="I3" s="17"/>
      <c r="J3" s="9"/>
      <c r="K3" s="2"/>
      <c r="L3" s="2"/>
      <c r="M3" s="3" t="s">
        <v>10</v>
      </c>
    </row>
    <row r="4" spans="3:13" x14ac:dyDescent="0.25">
      <c r="E4" s="2"/>
      <c r="F4" s="9"/>
      <c r="G4" s="12" t="s">
        <v>1</v>
      </c>
      <c r="H4" s="12" t="s">
        <v>26</v>
      </c>
      <c r="I4" s="12"/>
      <c r="J4" s="3" t="s">
        <v>15</v>
      </c>
      <c r="K4" s="3" t="s">
        <v>18</v>
      </c>
      <c r="L4" s="3" t="s">
        <v>19</v>
      </c>
      <c r="M4" s="3" t="s">
        <v>16</v>
      </c>
    </row>
    <row r="5" spans="3:13" x14ac:dyDescent="0.25">
      <c r="C5" s="2"/>
      <c r="D5" s="13" t="s">
        <v>1</v>
      </c>
      <c r="E5" s="13" t="s">
        <v>2</v>
      </c>
      <c r="F5" s="13" t="s">
        <v>3</v>
      </c>
      <c r="G5" s="3" t="s">
        <v>12</v>
      </c>
      <c r="H5" s="3" t="s">
        <v>27</v>
      </c>
      <c r="I5" s="3"/>
      <c r="J5" s="3" t="s">
        <v>17</v>
      </c>
      <c r="K5" s="3" t="s">
        <v>17</v>
      </c>
      <c r="L5" s="3" t="s">
        <v>17</v>
      </c>
      <c r="M5" s="3" t="s">
        <v>20</v>
      </c>
    </row>
    <row r="6" spans="3:13" x14ac:dyDescent="0.25">
      <c r="C6" s="5">
        <v>43888</v>
      </c>
      <c r="D6" s="2">
        <v>0</v>
      </c>
      <c r="E6" s="2">
        <v>0</v>
      </c>
      <c r="F6" s="2">
        <v>0</v>
      </c>
      <c r="G6" s="2">
        <f>D6-E6</f>
        <v>0</v>
      </c>
      <c r="H6" s="2"/>
      <c r="I6" s="2"/>
      <c r="J6" s="14">
        <f>D6/550000</f>
        <v>0</v>
      </c>
      <c r="K6" s="14">
        <f t="shared" ref="K6:K17" si="0">G6/550000</f>
        <v>0</v>
      </c>
      <c r="L6" s="15">
        <f>F6/550000</f>
        <v>0</v>
      </c>
      <c r="M6" s="2">
        <v>0</v>
      </c>
    </row>
    <row r="7" spans="3:13" x14ac:dyDescent="0.25">
      <c r="C7" s="5">
        <v>43889</v>
      </c>
      <c r="D7" s="2">
        <v>0</v>
      </c>
      <c r="E7" s="2">
        <v>0</v>
      </c>
      <c r="F7" s="2">
        <v>0</v>
      </c>
      <c r="G7" s="2">
        <f t="shared" ref="G7:G55" si="1">D7-E7</f>
        <v>0</v>
      </c>
      <c r="H7" s="2"/>
      <c r="I7" s="2"/>
      <c r="J7" s="14">
        <f t="shared" ref="J7:K55" si="2">D7/550000</f>
        <v>0</v>
      </c>
      <c r="K7" s="14">
        <f t="shared" si="0"/>
        <v>0</v>
      </c>
      <c r="L7" s="15">
        <f t="shared" ref="L7:L55" si="3">F7/550000</f>
        <v>0</v>
      </c>
      <c r="M7" s="2">
        <v>0</v>
      </c>
    </row>
    <row r="8" spans="3:13" x14ac:dyDescent="0.25">
      <c r="C8" s="5">
        <v>43890</v>
      </c>
      <c r="D8" s="2">
        <v>0</v>
      </c>
      <c r="E8" s="2">
        <v>0</v>
      </c>
      <c r="F8" s="2">
        <v>0</v>
      </c>
      <c r="G8" s="2">
        <f t="shared" si="1"/>
        <v>0</v>
      </c>
      <c r="H8" s="2"/>
      <c r="I8" s="2"/>
      <c r="J8" s="14">
        <f t="shared" si="2"/>
        <v>0</v>
      </c>
      <c r="K8" s="14">
        <f t="shared" si="0"/>
        <v>0</v>
      </c>
      <c r="L8" s="15">
        <f t="shared" si="3"/>
        <v>0</v>
      </c>
      <c r="M8" s="2">
        <v>0</v>
      </c>
    </row>
    <row r="9" spans="3:13" x14ac:dyDescent="0.25">
      <c r="C9" s="5">
        <v>43891</v>
      </c>
      <c r="D9" s="2">
        <v>0</v>
      </c>
      <c r="E9" s="2">
        <v>0</v>
      </c>
      <c r="F9" s="2">
        <v>0</v>
      </c>
      <c r="G9" s="2">
        <f t="shared" si="1"/>
        <v>0</v>
      </c>
      <c r="H9" s="2"/>
      <c r="I9" s="2"/>
      <c r="J9" s="14">
        <f t="shared" si="2"/>
        <v>0</v>
      </c>
      <c r="K9" s="14">
        <f t="shared" si="0"/>
        <v>0</v>
      </c>
      <c r="L9" s="15">
        <f t="shared" si="3"/>
        <v>0</v>
      </c>
      <c r="M9" s="2">
        <v>0</v>
      </c>
    </row>
    <row r="10" spans="3:13" x14ac:dyDescent="0.25">
      <c r="C10" s="5">
        <v>43892</v>
      </c>
      <c r="D10" s="2">
        <v>0</v>
      </c>
      <c r="E10" s="2">
        <v>0</v>
      </c>
      <c r="F10" s="2">
        <v>0</v>
      </c>
      <c r="G10" s="2">
        <f t="shared" si="1"/>
        <v>0</v>
      </c>
      <c r="H10" s="2"/>
      <c r="I10" s="2"/>
      <c r="J10" s="14">
        <f t="shared" si="2"/>
        <v>0</v>
      </c>
      <c r="K10" s="14">
        <f t="shared" si="0"/>
        <v>0</v>
      </c>
      <c r="L10" s="15">
        <f t="shared" si="3"/>
        <v>0</v>
      </c>
      <c r="M10" s="2">
        <v>0</v>
      </c>
    </row>
    <row r="11" spans="3:13" x14ac:dyDescent="0.25">
      <c r="C11" s="5">
        <v>43893</v>
      </c>
      <c r="D11" s="2">
        <v>13</v>
      </c>
      <c r="E11" s="2">
        <v>0</v>
      </c>
      <c r="F11" s="2">
        <v>0</v>
      </c>
      <c r="G11" s="2">
        <f t="shared" si="1"/>
        <v>13</v>
      </c>
      <c r="H11" s="2">
        <f>G11*2</f>
        <v>26</v>
      </c>
      <c r="I11" s="2"/>
      <c r="J11" s="14">
        <f t="shared" si="2"/>
        <v>2.3636363636363637E-5</v>
      </c>
      <c r="K11" s="14">
        <f t="shared" si="0"/>
        <v>2.3636363636363637E-5</v>
      </c>
      <c r="L11" s="15">
        <f t="shared" si="3"/>
        <v>0</v>
      </c>
      <c r="M11" s="2">
        <v>5</v>
      </c>
    </row>
    <row r="12" spans="3:13" x14ac:dyDescent="0.25">
      <c r="C12" s="5">
        <v>43894</v>
      </c>
      <c r="D12" s="2">
        <v>13</v>
      </c>
      <c r="E12" s="2">
        <v>0</v>
      </c>
      <c r="F12" s="2">
        <v>0</v>
      </c>
      <c r="G12" s="2">
        <f t="shared" si="1"/>
        <v>13</v>
      </c>
      <c r="H12" s="2">
        <f t="shared" ref="H12:H71" si="4">G12*2</f>
        <v>26</v>
      </c>
      <c r="I12" s="2"/>
      <c r="J12" s="14">
        <f t="shared" si="2"/>
        <v>2.3636363636363637E-5</v>
      </c>
      <c r="K12" s="14">
        <f t="shared" si="0"/>
        <v>2.3636363636363637E-5</v>
      </c>
      <c r="L12" s="15">
        <f t="shared" si="3"/>
        <v>0</v>
      </c>
      <c r="M12" s="2">
        <v>5</v>
      </c>
    </row>
    <row r="13" spans="3:13" x14ac:dyDescent="0.25">
      <c r="C13" s="5">
        <v>43895</v>
      </c>
      <c r="D13" s="2">
        <v>33</v>
      </c>
      <c r="E13" s="2">
        <v>0</v>
      </c>
      <c r="F13" s="2">
        <v>0</v>
      </c>
      <c r="G13" s="2">
        <f t="shared" si="1"/>
        <v>33</v>
      </c>
      <c r="H13" s="2">
        <f t="shared" si="4"/>
        <v>66</v>
      </c>
      <c r="I13" s="2"/>
      <c r="J13" s="14">
        <f t="shared" si="2"/>
        <v>6.0000000000000002E-5</v>
      </c>
      <c r="K13" s="14">
        <f t="shared" si="0"/>
        <v>6.0000000000000002E-5</v>
      </c>
      <c r="L13" s="15">
        <f t="shared" si="3"/>
        <v>0</v>
      </c>
      <c r="M13" s="2">
        <v>10</v>
      </c>
    </row>
    <row r="14" spans="3:13" x14ac:dyDescent="0.25">
      <c r="C14" s="5">
        <v>43896</v>
      </c>
      <c r="D14" s="2">
        <v>49</v>
      </c>
      <c r="E14" s="2">
        <v>0</v>
      </c>
      <c r="F14" s="2">
        <v>0</v>
      </c>
      <c r="G14" s="2">
        <f t="shared" si="1"/>
        <v>49</v>
      </c>
      <c r="H14" s="2">
        <f t="shared" si="4"/>
        <v>98</v>
      </c>
      <c r="I14" s="2"/>
      <c r="J14" s="14">
        <f t="shared" si="2"/>
        <v>8.9090909090909094E-5</v>
      </c>
      <c r="K14" s="14">
        <f t="shared" si="0"/>
        <v>8.9090909090909094E-5</v>
      </c>
      <c r="L14" s="15">
        <f t="shared" si="3"/>
        <v>0</v>
      </c>
      <c r="M14" s="2">
        <v>12</v>
      </c>
    </row>
    <row r="15" spans="3:13" x14ac:dyDescent="0.25">
      <c r="C15" s="5">
        <v>43897</v>
      </c>
      <c r="D15" s="2">
        <v>55</v>
      </c>
      <c r="E15" s="2">
        <v>0</v>
      </c>
      <c r="F15" s="2">
        <v>0</v>
      </c>
      <c r="G15" s="2">
        <f t="shared" si="1"/>
        <v>55</v>
      </c>
      <c r="H15" s="2">
        <f t="shared" si="4"/>
        <v>110</v>
      </c>
      <c r="I15" s="2" t="s">
        <v>10</v>
      </c>
      <c r="J15" s="14">
        <f t="shared" si="2"/>
        <v>1E-4</v>
      </c>
      <c r="K15" s="14">
        <f t="shared" si="0"/>
        <v>1E-4</v>
      </c>
      <c r="L15" s="15">
        <f t="shared" si="3"/>
        <v>0</v>
      </c>
      <c r="M15" s="2">
        <v>15</v>
      </c>
    </row>
    <row r="16" spans="3:13" x14ac:dyDescent="0.25">
      <c r="C16" s="5">
        <v>43898</v>
      </c>
      <c r="D16" s="2">
        <v>57</v>
      </c>
      <c r="E16" s="2">
        <v>0</v>
      </c>
      <c r="F16" s="2">
        <v>0</v>
      </c>
      <c r="G16" s="2">
        <f t="shared" si="1"/>
        <v>57</v>
      </c>
      <c r="H16" s="2">
        <f t="shared" si="4"/>
        <v>114</v>
      </c>
      <c r="I16" s="2"/>
      <c r="J16" s="14">
        <f t="shared" si="2"/>
        <v>1.0363636363636364E-4</v>
      </c>
      <c r="K16" s="14">
        <f t="shared" si="0"/>
        <v>1.0363636363636364E-4</v>
      </c>
      <c r="L16" s="15">
        <f t="shared" si="3"/>
        <v>0</v>
      </c>
      <c r="M16" s="2">
        <v>20</v>
      </c>
    </row>
    <row r="17" spans="3:13" x14ac:dyDescent="0.25">
      <c r="C17" s="5">
        <v>43899</v>
      </c>
      <c r="D17" s="2">
        <v>58</v>
      </c>
      <c r="E17" s="2">
        <v>0</v>
      </c>
      <c r="F17" s="2">
        <v>0</v>
      </c>
      <c r="G17" s="2">
        <f t="shared" si="1"/>
        <v>58</v>
      </c>
      <c r="H17" s="2">
        <f t="shared" si="4"/>
        <v>116</v>
      </c>
      <c r="I17" s="2"/>
      <c r="J17" s="14">
        <f t="shared" si="2"/>
        <v>1.0545454545454546E-4</v>
      </c>
      <c r="K17" s="14">
        <f t="shared" si="0"/>
        <v>1.0545454545454546E-4</v>
      </c>
      <c r="L17" s="15">
        <f t="shared" si="3"/>
        <v>0</v>
      </c>
      <c r="M17" s="2">
        <v>20</v>
      </c>
    </row>
    <row r="18" spans="3:13" x14ac:dyDescent="0.25">
      <c r="C18" s="5">
        <v>43900</v>
      </c>
      <c r="D18" s="2">
        <v>61</v>
      </c>
      <c r="E18" s="2">
        <v>6</v>
      </c>
      <c r="F18" s="2">
        <v>0</v>
      </c>
      <c r="G18" s="2">
        <f t="shared" si="1"/>
        <v>55</v>
      </c>
      <c r="H18" s="2">
        <f t="shared" si="4"/>
        <v>110</v>
      </c>
      <c r="I18" s="2"/>
      <c r="J18" s="14">
        <f t="shared" si="2"/>
        <v>1.1090909090909092E-4</v>
      </c>
      <c r="K18" s="14">
        <f t="shared" si="2"/>
        <v>1.0909090909090909E-5</v>
      </c>
      <c r="L18" s="15">
        <f t="shared" si="3"/>
        <v>0</v>
      </c>
      <c r="M18" s="2">
        <v>21</v>
      </c>
    </row>
    <row r="19" spans="3:13" x14ac:dyDescent="0.25">
      <c r="C19" s="5">
        <v>43901</v>
      </c>
      <c r="D19" s="2">
        <v>61</v>
      </c>
      <c r="E19" s="2">
        <v>6</v>
      </c>
      <c r="F19" s="2">
        <v>0</v>
      </c>
      <c r="G19" s="2">
        <f t="shared" si="1"/>
        <v>55</v>
      </c>
      <c r="H19" s="2">
        <f t="shared" si="4"/>
        <v>110</v>
      </c>
      <c r="I19" s="2"/>
      <c r="J19" s="14">
        <f t="shared" si="2"/>
        <v>1.1090909090909092E-4</v>
      </c>
      <c r="K19" s="14">
        <f t="shared" ref="K19:K25" si="5">G19/550000</f>
        <v>1E-4</v>
      </c>
      <c r="L19" s="15">
        <f t="shared" si="3"/>
        <v>0</v>
      </c>
      <c r="M19" s="2">
        <v>21</v>
      </c>
    </row>
    <row r="20" spans="3:13" x14ac:dyDescent="0.25">
      <c r="C20" s="5">
        <v>43902</v>
      </c>
      <c r="D20" s="2">
        <v>70</v>
      </c>
      <c r="E20" s="2">
        <v>6</v>
      </c>
      <c r="F20" s="2">
        <v>0</v>
      </c>
      <c r="G20" s="2">
        <f t="shared" si="1"/>
        <v>64</v>
      </c>
      <c r="H20" s="2">
        <f t="shared" si="4"/>
        <v>128</v>
      </c>
      <c r="I20" s="2"/>
      <c r="J20" s="14">
        <f t="shared" si="2"/>
        <v>1.2727272727272728E-4</v>
      </c>
      <c r="K20" s="14">
        <f t="shared" si="5"/>
        <v>1.1636363636363636E-4</v>
      </c>
      <c r="L20" s="15">
        <f t="shared" si="3"/>
        <v>0</v>
      </c>
      <c r="M20" s="2">
        <v>25</v>
      </c>
    </row>
    <row r="21" spans="3:13" x14ac:dyDescent="0.25">
      <c r="C21" s="5">
        <v>43903</v>
      </c>
      <c r="D21" s="2">
        <v>85</v>
      </c>
      <c r="E21" s="2">
        <v>27</v>
      </c>
      <c r="F21" s="2">
        <v>0</v>
      </c>
      <c r="G21" s="2">
        <f t="shared" si="1"/>
        <v>58</v>
      </c>
      <c r="H21" s="2">
        <f t="shared" si="4"/>
        <v>116</v>
      </c>
      <c r="I21" s="2"/>
      <c r="J21" s="14">
        <f t="shared" si="2"/>
        <v>1.5454545454545454E-4</v>
      </c>
      <c r="K21" s="14">
        <f t="shared" si="5"/>
        <v>1.0545454545454546E-4</v>
      </c>
      <c r="L21" s="15">
        <f t="shared" si="3"/>
        <v>0</v>
      </c>
      <c r="M21" s="2">
        <v>34</v>
      </c>
    </row>
    <row r="22" spans="3:13" x14ac:dyDescent="0.25">
      <c r="C22" s="5">
        <v>43904</v>
      </c>
      <c r="D22" s="2">
        <v>100</v>
      </c>
      <c r="E22" s="2">
        <v>28</v>
      </c>
      <c r="F22" s="2">
        <v>0</v>
      </c>
      <c r="G22" s="2">
        <f t="shared" si="1"/>
        <v>72</v>
      </c>
      <c r="H22" s="2">
        <f t="shared" si="4"/>
        <v>144</v>
      </c>
      <c r="I22" s="2"/>
      <c r="J22" s="14">
        <f t="shared" si="2"/>
        <v>1.8181818181818181E-4</v>
      </c>
      <c r="K22" s="14">
        <f t="shared" si="5"/>
        <v>1.309090909090909E-4</v>
      </c>
      <c r="L22" s="15">
        <f t="shared" si="3"/>
        <v>0</v>
      </c>
      <c r="M22" s="2">
        <v>40</v>
      </c>
    </row>
    <row r="23" spans="3:13" x14ac:dyDescent="0.25">
      <c r="C23" s="5">
        <v>43905</v>
      </c>
      <c r="D23" s="2">
        <v>155</v>
      </c>
      <c r="E23" s="2">
        <v>28</v>
      </c>
      <c r="F23" s="2">
        <v>0</v>
      </c>
      <c r="G23" s="2">
        <f t="shared" si="1"/>
        <v>127</v>
      </c>
      <c r="H23" s="2">
        <f t="shared" si="4"/>
        <v>254</v>
      </c>
      <c r="I23" s="2"/>
      <c r="J23" s="14">
        <f t="shared" si="2"/>
        <v>2.818181818181818E-4</v>
      </c>
      <c r="K23" s="14">
        <f t="shared" si="5"/>
        <v>2.3090909090909092E-4</v>
      </c>
      <c r="L23" s="15">
        <f t="shared" si="3"/>
        <v>0</v>
      </c>
      <c r="M23" s="2">
        <v>75</v>
      </c>
    </row>
    <row r="24" spans="3:13" x14ac:dyDescent="0.25">
      <c r="C24" s="5">
        <v>43906</v>
      </c>
      <c r="D24" s="2">
        <v>169</v>
      </c>
      <c r="E24" s="2">
        <v>33</v>
      </c>
      <c r="F24" s="2">
        <v>0</v>
      </c>
      <c r="G24" s="2">
        <f t="shared" si="1"/>
        <v>136</v>
      </c>
      <c r="H24" s="2">
        <f t="shared" si="4"/>
        <v>272</v>
      </c>
      <c r="I24" s="2"/>
      <c r="J24" s="14">
        <f t="shared" si="2"/>
        <v>3.0727272727272727E-4</v>
      </c>
      <c r="K24" s="14">
        <f t="shared" si="5"/>
        <v>2.4727272727272727E-4</v>
      </c>
      <c r="L24" s="15">
        <f t="shared" si="3"/>
        <v>0</v>
      </c>
      <c r="M24" s="2">
        <v>85</v>
      </c>
    </row>
    <row r="25" spans="3:13" x14ac:dyDescent="0.25">
      <c r="C25" s="5">
        <v>43907</v>
      </c>
      <c r="D25" s="2">
        <v>211</v>
      </c>
      <c r="E25" s="2">
        <v>33</v>
      </c>
      <c r="F25" s="2">
        <v>2</v>
      </c>
      <c r="G25" s="2">
        <f t="shared" si="1"/>
        <v>178</v>
      </c>
      <c r="H25" s="2">
        <f t="shared" si="4"/>
        <v>356</v>
      </c>
      <c r="I25" s="2"/>
      <c r="J25" s="14">
        <f t="shared" si="2"/>
        <v>3.8363636363636361E-4</v>
      </c>
      <c r="K25" s="14">
        <f t="shared" si="5"/>
        <v>3.2363636363636362E-4</v>
      </c>
      <c r="L25" s="15">
        <f t="shared" si="3"/>
        <v>3.6363636363636362E-6</v>
      </c>
      <c r="M25" s="2">
        <v>100</v>
      </c>
    </row>
    <row r="26" spans="3:13" x14ac:dyDescent="0.25">
      <c r="C26" s="5">
        <v>43908</v>
      </c>
      <c r="D26" s="2">
        <v>273</v>
      </c>
      <c r="E26" s="3" t="s">
        <v>4</v>
      </c>
      <c r="F26" s="2">
        <v>4</v>
      </c>
      <c r="G26" s="3" t="s">
        <v>13</v>
      </c>
      <c r="H26" s="3" t="s">
        <v>13</v>
      </c>
      <c r="I26" s="3"/>
      <c r="J26" s="14">
        <f t="shared" si="2"/>
        <v>4.9636363636363636E-4</v>
      </c>
      <c r="K26" s="3" t="s">
        <v>13</v>
      </c>
      <c r="L26" s="15">
        <f t="shared" si="3"/>
        <v>7.2727272727272723E-6</v>
      </c>
      <c r="M26" s="2">
        <v>130</v>
      </c>
    </row>
    <row r="27" spans="3:13" x14ac:dyDescent="0.25">
      <c r="C27" s="5">
        <v>43909</v>
      </c>
      <c r="D27" s="2">
        <v>334</v>
      </c>
      <c r="E27" s="3" t="s">
        <v>5</v>
      </c>
      <c r="F27" s="2">
        <v>4</v>
      </c>
      <c r="G27" s="3" t="s">
        <v>13</v>
      </c>
      <c r="H27" s="3" t="s">
        <v>13</v>
      </c>
      <c r="I27" s="3"/>
      <c r="J27" s="14">
        <f t="shared" si="2"/>
        <v>6.0727272727272724E-4</v>
      </c>
      <c r="K27" s="3" t="s">
        <v>13</v>
      </c>
      <c r="L27" s="15">
        <f t="shared" si="3"/>
        <v>7.2727272727272723E-6</v>
      </c>
      <c r="M27" s="2">
        <v>161</v>
      </c>
    </row>
    <row r="28" spans="3:13" x14ac:dyDescent="0.25">
      <c r="C28" s="5">
        <v>43910</v>
      </c>
      <c r="D28" s="2">
        <v>405</v>
      </c>
      <c r="E28" s="3" t="s">
        <v>8</v>
      </c>
      <c r="F28" s="2">
        <v>5</v>
      </c>
      <c r="G28" s="3" t="s">
        <v>13</v>
      </c>
      <c r="H28" s="3" t="s">
        <v>13</v>
      </c>
      <c r="I28" s="3"/>
      <c r="J28" s="14">
        <f t="shared" si="2"/>
        <v>7.3636363636363634E-4</v>
      </c>
      <c r="K28" s="3" t="s">
        <v>13</v>
      </c>
      <c r="L28" s="15">
        <f t="shared" si="3"/>
        <v>9.090909090909091E-6</v>
      </c>
      <c r="M28" s="2">
        <v>192</v>
      </c>
    </row>
    <row r="29" spans="3:13" x14ac:dyDescent="0.25">
      <c r="C29" s="5">
        <v>43911</v>
      </c>
      <c r="D29" s="2">
        <v>443</v>
      </c>
      <c r="E29" s="3" t="s">
        <v>8</v>
      </c>
      <c r="F29" s="2">
        <v>5</v>
      </c>
      <c r="G29" s="3" t="s">
        <v>13</v>
      </c>
      <c r="H29" s="3" t="s">
        <v>13</v>
      </c>
      <c r="I29" s="3"/>
      <c r="J29" s="14">
        <f t="shared" si="2"/>
        <v>8.0545454545454551E-4</v>
      </c>
      <c r="K29" s="3" t="s">
        <v>13</v>
      </c>
      <c r="L29" s="15">
        <f t="shared" si="3"/>
        <v>9.090909090909091E-6</v>
      </c>
      <c r="M29" s="2">
        <v>209</v>
      </c>
    </row>
    <row r="30" spans="3:13" x14ac:dyDescent="0.25">
      <c r="C30" s="5">
        <v>43912</v>
      </c>
      <c r="D30" s="2">
        <v>516</v>
      </c>
      <c r="E30" s="3" t="s">
        <v>8</v>
      </c>
      <c r="F30" s="2">
        <v>5</v>
      </c>
      <c r="G30" s="3" t="s">
        <v>13</v>
      </c>
      <c r="H30" s="3" t="s">
        <v>13</v>
      </c>
      <c r="I30" s="3"/>
      <c r="J30" s="14">
        <f t="shared" si="2"/>
        <v>9.3818181818181815E-4</v>
      </c>
      <c r="K30" s="3" t="s">
        <v>13</v>
      </c>
      <c r="L30" s="15">
        <f t="shared" si="3"/>
        <v>9.090909090909091E-6</v>
      </c>
      <c r="M30" s="2">
        <v>246</v>
      </c>
    </row>
    <row r="31" spans="3:13" x14ac:dyDescent="0.25">
      <c r="C31" s="5">
        <v>43913</v>
      </c>
      <c r="D31" s="2">
        <v>530</v>
      </c>
      <c r="E31" s="3" t="s">
        <v>8</v>
      </c>
      <c r="F31" s="2">
        <v>6</v>
      </c>
      <c r="G31" s="3" t="s">
        <v>13</v>
      </c>
      <c r="H31" s="3" t="s">
        <v>13</v>
      </c>
      <c r="I31" s="3"/>
      <c r="J31" s="14">
        <f t="shared" si="2"/>
        <v>9.6363636363636367E-4</v>
      </c>
      <c r="K31" s="3" t="s">
        <v>13</v>
      </c>
      <c r="L31" s="15">
        <f t="shared" si="3"/>
        <v>1.0909090909090909E-5</v>
      </c>
      <c r="M31" s="2">
        <v>249</v>
      </c>
    </row>
    <row r="32" spans="3:13" x14ac:dyDescent="0.25">
      <c r="C32" s="5">
        <v>43914</v>
      </c>
      <c r="D32" s="2">
        <v>540</v>
      </c>
      <c r="E32" s="3" t="s">
        <v>8</v>
      </c>
      <c r="F32" s="2">
        <v>7</v>
      </c>
      <c r="G32" s="3" t="s">
        <v>13</v>
      </c>
      <c r="H32" s="3" t="s">
        <v>13</v>
      </c>
      <c r="I32" s="3"/>
      <c r="J32" s="14">
        <f t="shared" si="2"/>
        <v>9.8181818181818179E-4</v>
      </c>
      <c r="K32" s="3" t="s">
        <v>13</v>
      </c>
      <c r="L32" s="15">
        <f t="shared" si="3"/>
        <v>1.2727272727272727E-5</v>
      </c>
      <c r="M32" s="2">
        <v>261</v>
      </c>
    </row>
    <row r="33" spans="3:13" x14ac:dyDescent="0.25">
      <c r="C33" s="5">
        <v>43915</v>
      </c>
      <c r="D33" s="2">
        <v>618</v>
      </c>
      <c r="E33" s="3" t="s">
        <v>8</v>
      </c>
      <c r="F33" s="2">
        <v>8</v>
      </c>
      <c r="G33" s="3" t="s">
        <v>13</v>
      </c>
      <c r="H33" s="3" t="s">
        <v>13</v>
      </c>
      <c r="I33" s="3"/>
      <c r="J33" s="14">
        <f t="shared" si="2"/>
        <v>1.1236363636363635E-3</v>
      </c>
      <c r="K33" s="3" t="s">
        <v>13</v>
      </c>
      <c r="L33" s="15">
        <f t="shared" si="3"/>
        <v>1.4545454545454545E-5</v>
      </c>
      <c r="M33" s="2">
        <v>315</v>
      </c>
    </row>
    <row r="34" spans="3:13" x14ac:dyDescent="0.25">
      <c r="C34" s="5">
        <v>43916</v>
      </c>
      <c r="D34" s="2">
        <v>694</v>
      </c>
      <c r="E34" s="3" t="s">
        <v>8</v>
      </c>
      <c r="F34" s="2">
        <v>9</v>
      </c>
      <c r="G34" s="3" t="s">
        <v>13</v>
      </c>
      <c r="H34" s="3" t="s">
        <v>13</v>
      </c>
      <c r="I34" s="3"/>
      <c r="J34" s="14">
        <f t="shared" si="2"/>
        <v>1.2618181818181819E-3</v>
      </c>
      <c r="K34" s="3" t="s">
        <v>13</v>
      </c>
      <c r="L34" s="15">
        <f t="shared" si="3"/>
        <v>1.6363636363636363E-5</v>
      </c>
      <c r="M34" s="2">
        <v>354</v>
      </c>
    </row>
    <row r="35" spans="3:13" x14ac:dyDescent="0.25">
      <c r="C35" s="5">
        <v>43917</v>
      </c>
      <c r="D35" s="2">
        <v>746</v>
      </c>
      <c r="E35" s="3" t="s">
        <v>8</v>
      </c>
      <c r="F35" s="2">
        <v>14</v>
      </c>
      <c r="G35" s="3" t="s">
        <v>13</v>
      </c>
      <c r="H35" s="3" t="s">
        <v>13</v>
      </c>
      <c r="I35" s="3"/>
      <c r="J35" s="14">
        <f t="shared" si="2"/>
        <v>1.3563636363636365E-3</v>
      </c>
      <c r="K35" s="3" t="s">
        <v>13</v>
      </c>
      <c r="L35" s="15">
        <f t="shared" si="3"/>
        <v>2.5454545454545454E-5</v>
      </c>
      <c r="M35" s="2">
        <v>376</v>
      </c>
    </row>
    <row r="36" spans="3:13" x14ac:dyDescent="0.25">
      <c r="C36" s="5">
        <v>43918</v>
      </c>
      <c r="D36" s="2">
        <v>787</v>
      </c>
      <c r="E36" s="3" t="s">
        <v>8</v>
      </c>
      <c r="F36" s="2">
        <v>14</v>
      </c>
      <c r="G36" s="3" t="s">
        <v>13</v>
      </c>
      <c r="H36" s="3" t="s">
        <v>13</v>
      </c>
      <c r="I36" s="3"/>
      <c r="J36" s="14">
        <f t="shared" si="2"/>
        <v>1.430909090909091E-3</v>
      </c>
      <c r="K36" s="3" t="s">
        <v>13</v>
      </c>
      <c r="L36" s="15">
        <f t="shared" si="3"/>
        <v>2.5454545454545454E-5</v>
      </c>
      <c r="M36" s="2">
        <v>399</v>
      </c>
    </row>
    <row r="37" spans="3:13" x14ac:dyDescent="0.25">
      <c r="C37" s="5">
        <v>43919</v>
      </c>
      <c r="D37" s="2">
        <v>824</v>
      </c>
      <c r="E37" s="4" t="s">
        <v>6</v>
      </c>
      <c r="F37" s="2">
        <v>14</v>
      </c>
      <c r="G37" s="3" t="s">
        <v>13</v>
      </c>
      <c r="H37" s="3" t="s">
        <v>13</v>
      </c>
      <c r="I37" s="3"/>
      <c r="J37" s="14">
        <f t="shared" si="2"/>
        <v>1.4981818181818182E-3</v>
      </c>
      <c r="K37" s="3" t="s">
        <v>13</v>
      </c>
      <c r="L37" s="15">
        <f t="shared" si="3"/>
        <v>2.5454545454545454E-5</v>
      </c>
      <c r="M37" s="2">
        <v>407</v>
      </c>
    </row>
    <row r="38" spans="3:13" x14ac:dyDescent="0.25">
      <c r="C38" s="5">
        <v>43920</v>
      </c>
      <c r="D38" s="2">
        <v>863</v>
      </c>
      <c r="E38" s="2" t="s">
        <v>7</v>
      </c>
      <c r="F38" s="2">
        <v>14</v>
      </c>
      <c r="G38" s="3" t="s">
        <v>13</v>
      </c>
      <c r="H38" s="3" t="s">
        <v>13</v>
      </c>
      <c r="I38" s="3"/>
      <c r="J38" s="14">
        <f t="shared" si="2"/>
        <v>1.5690909090909091E-3</v>
      </c>
      <c r="K38" s="3" t="s">
        <v>13</v>
      </c>
      <c r="L38" s="15">
        <f t="shared" si="3"/>
        <v>2.5454545454545454E-5</v>
      </c>
      <c r="M38" s="2">
        <v>429</v>
      </c>
    </row>
    <row r="39" spans="3:13" x14ac:dyDescent="0.25">
      <c r="C39" s="5">
        <v>43921</v>
      </c>
      <c r="D39" s="2">
        <v>922</v>
      </c>
      <c r="E39" s="2">
        <v>322</v>
      </c>
      <c r="F39" s="2">
        <v>15</v>
      </c>
      <c r="G39" s="2">
        <f t="shared" si="1"/>
        <v>600</v>
      </c>
      <c r="H39" s="2">
        <f t="shared" si="4"/>
        <v>1200</v>
      </c>
      <c r="I39" s="2"/>
      <c r="J39" s="14">
        <f t="shared" si="2"/>
        <v>1.6763636363636364E-3</v>
      </c>
      <c r="K39" s="14">
        <f t="shared" ref="K39:K55" si="6">G39/550000</f>
        <v>1.090909090909091E-3</v>
      </c>
      <c r="L39" s="15">
        <f t="shared" si="3"/>
        <v>2.7272727272727273E-5</v>
      </c>
      <c r="M39" s="2">
        <v>463</v>
      </c>
    </row>
    <row r="40" spans="3:13" x14ac:dyDescent="0.25">
      <c r="C40" s="5">
        <v>43922</v>
      </c>
      <c r="D40" s="2">
        <v>980</v>
      </c>
      <c r="E40" s="2">
        <v>364</v>
      </c>
      <c r="F40" s="2">
        <v>16</v>
      </c>
      <c r="G40" s="2">
        <f t="shared" si="1"/>
        <v>616</v>
      </c>
      <c r="H40" s="2">
        <f t="shared" si="4"/>
        <v>1232</v>
      </c>
      <c r="I40" s="2"/>
      <c r="J40" s="14">
        <f t="shared" si="2"/>
        <v>1.7818181818181817E-3</v>
      </c>
      <c r="K40" s="14">
        <f t="shared" si="6"/>
        <v>1.1199999999999999E-3</v>
      </c>
      <c r="L40" s="15">
        <f t="shared" si="3"/>
        <v>2.9090909090909089E-5</v>
      </c>
      <c r="M40" s="2">
        <v>495</v>
      </c>
    </row>
    <row r="41" spans="3:13" x14ac:dyDescent="0.25">
      <c r="C41" s="5">
        <v>43923</v>
      </c>
      <c r="D41" s="2">
        <v>1081</v>
      </c>
      <c r="E41" s="2">
        <v>435</v>
      </c>
      <c r="F41" s="2">
        <v>21</v>
      </c>
      <c r="G41" s="2">
        <f t="shared" si="1"/>
        <v>646</v>
      </c>
      <c r="H41" s="2">
        <f t="shared" si="4"/>
        <v>1292</v>
      </c>
      <c r="I41" s="2"/>
      <c r="J41" s="14">
        <f t="shared" si="2"/>
        <v>1.9654545454545454E-3</v>
      </c>
      <c r="K41" s="14">
        <f t="shared" si="6"/>
        <v>1.1745454545454546E-3</v>
      </c>
      <c r="L41" s="15">
        <f t="shared" si="3"/>
        <v>3.818181818181818E-5</v>
      </c>
      <c r="M41" s="2">
        <v>555</v>
      </c>
    </row>
    <row r="42" spans="3:13" x14ac:dyDescent="0.25">
      <c r="C42" s="5">
        <v>43924</v>
      </c>
      <c r="D42" s="2">
        <v>1155</v>
      </c>
      <c r="E42" s="2">
        <v>494</v>
      </c>
      <c r="F42" s="2">
        <v>27</v>
      </c>
      <c r="G42" s="2">
        <f t="shared" si="1"/>
        <v>661</v>
      </c>
      <c r="H42" s="2">
        <f t="shared" si="4"/>
        <v>1322</v>
      </c>
      <c r="I42" s="2"/>
      <c r="J42" s="14">
        <f t="shared" si="2"/>
        <v>2.0999999999999999E-3</v>
      </c>
      <c r="K42" s="14">
        <f t="shared" si="6"/>
        <v>1.2018181818181817E-3</v>
      </c>
      <c r="L42" s="15">
        <f t="shared" si="3"/>
        <v>4.9090909090909091E-5</v>
      </c>
      <c r="M42" s="2">
        <v>602</v>
      </c>
    </row>
    <row r="43" spans="3:13" x14ac:dyDescent="0.25">
      <c r="C43" s="5">
        <v>43925</v>
      </c>
      <c r="D43" s="2">
        <v>1213</v>
      </c>
      <c r="E43" s="2">
        <v>560</v>
      </c>
      <c r="F43" s="2">
        <v>27</v>
      </c>
      <c r="G43" s="2">
        <f t="shared" si="1"/>
        <v>653</v>
      </c>
      <c r="H43" s="2">
        <f t="shared" si="4"/>
        <v>1306</v>
      </c>
      <c r="I43" s="2"/>
      <c r="J43" s="14">
        <f t="shared" si="2"/>
        <v>2.2054545454545456E-3</v>
      </c>
      <c r="K43" s="14">
        <f t="shared" si="6"/>
        <v>1.1872727272727274E-3</v>
      </c>
      <c r="L43" s="15">
        <f t="shared" si="3"/>
        <v>4.9090909090909091E-5</v>
      </c>
      <c r="M43" s="2">
        <v>633</v>
      </c>
    </row>
    <row r="44" spans="3:13" x14ac:dyDescent="0.25">
      <c r="C44" s="5">
        <v>43926</v>
      </c>
      <c r="D44" s="2">
        <v>1259</v>
      </c>
      <c r="E44" s="2">
        <v>578</v>
      </c>
      <c r="F44" s="2">
        <v>27</v>
      </c>
      <c r="G44" s="2">
        <f t="shared" si="1"/>
        <v>681</v>
      </c>
      <c r="H44" s="2">
        <f t="shared" si="4"/>
        <v>1362</v>
      </c>
      <c r="I44" s="2"/>
      <c r="J44" s="14">
        <f t="shared" si="2"/>
        <v>2.289090909090909E-3</v>
      </c>
      <c r="K44" s="14">
        <f t="shared" si="6"/>
        <v>1.2381818181818182E-3</v>
      </c>
      <c r="L44" s="15">
        <f t="shared" si="3"/>
        <v>4.9090909090909091E-5</v>
      </c>
      <c r="M44" s="2">
        <v>651</v>
      </c>
    </row>
    <row r="45" spans="3:13" x14ac:dyDescent="0.25">
      <c r="C45" s="5">
        <v>43927</v>
      </c>
      <c r="D45" s="2">
        <v>1272</v>
      </c>
      <c r="E45" s="2">
        <v>595</v>
      </c>
      <c r="F45" s="2">
        <v>35</v>
      </c>
      <c r="G45" s="2">
        <f t="shared" si="1"/>
        <v>677</v>
      </c>
      <c r="H45" s="2">
        <f t="shared" si="4"/>
        <v>1354</v>
      </c>
      <c r="I45" s="2"/>
      <c r="J45" s="14">
        <f t="shared" si="2"/>
        <v>2.3127272727272727E-3</v>
      </c>
      <c r="K45" s="14">
        <f t="shared" si="6"/>
        <v>1.2309090909090909E-3</v>
      </c>
      <c r="L45" s="15">
        <f t="shared" si="3"/>
        <v>6.3636363636363641E-5</v>
      </c>
      <c r="M45" s="2">
        <v>658</v>
      </c>
    </row>
    <row r="46" spans="3:13" x14ac:dyDescent="0.25">
      <c r="C46" s="5">
        <v>43928</v>
      </c>
      <c r="D46" s="2">
        <v>1295</v>
      </c>
      <c r="E46" s="2">
        <v>662</v>
      </c>
      <c r="F46" s="2">
        <v>35</v>
      </c>
      <c r="G46" s="2">
        <f t="shared" si="1"/>
        <v>633</v>
      </c>
      <c r="H46" s="2">
        <f t="shared" si="4"/>
        <v>1266</v>
      </c>
      <c r="I46" s="2"/>
      <c r="J46" s="14">
        <f t="shared" si="2"/>
        <v>2.3545454545454546E-3</v>
      </c>
      <c r="K46" s="14">
        <f t="shared" si="6"/>
        <v>1.1509090909090909E-3</v>
      </c>
      <c r="L46" s="15">
        <f t="shared" si="3"/>
        <v>6.3636363636363641E-5</v>
      </c>
      <c r="M46" s="2">
        <v>674</v>
      </c>
    </row>
    <row r="47" spans="3:13" x14ac:dyDescent="0.25">
      <c r="C47" s="5">
        <v>43929</v>
      </c>
      <c r="D47" s="2">
        <v>1399</v>
      </c>
      <c r="E47" s="2">
        <v>699</v>
      </c>
      <c r="F47" s="2">
        <v>36</v>
      </c>
      <c r="G47" s="2">
        <f t="shared" si="1"/>
        <v>700</v>
      </c>
      <c r="H47" s="2">
        <f t="shared" si="4"/>
        <v>1400</v>
      </c>
      <c r="I47" s="2"/>
      <c r="J47" s="14">
        <f t="shared" si="2"/>
        <v>2.5436363636363638E-3</v>
      </c>
      <c r="K47" s="14">
        <f t="shared" si="6"/>
        <v>1.2727272727272728E-3</v>
      </c>
      <c r="L47" s="15">
        <f t="shared" si="3"/>
        <v>6.545454545454545E-5</v>
      </c>
      <c r="M47" s="2">
        <v>706</v>
      </c>
    </row>
    <row r="48" spans="3:13" x14ac:dyDescent="0.25">
      <c r="C48" s="5">
        <v>43930</v>
      </c>
      <c r="D48" s="2">
        <v>1426</v>
      </c>
      <c r="E48" s="2">
        <v>755</v>
      </c>
      <c r="F48" s="2">
        <v>41</v>
      </c>
      <c r="G48" s="2">
        <f t="shared" si="1"/>
        <v>671</v>
      </c>
      <c r="H48" s="2">
        <f t="shared" si="4"/>
        <v>1342</v>
      </c>
      <c r="I48" s="2"/>
      <c r="J48" s="14">
        <f t="shared" si="2"/>
        <v>2.5927272727272726E-3</v>
      </c>
      <c r="K48" s="14">
        <f t="shared" si="6"/>
        <v>1.2199999999999999E-3</v>
      </c>
      <c r="L48" s="15">
        <f t="shared" si="3"/>
        <v>7.4545454545454551E-5</v>
      </c>
      <c r="M48" s="2">
        <v>737</v>
      </c>
    </row>
    <row r="49" spans="3:13" x14ac:dyDescent="0.25">
      <c r="C49" s="5">
        <v>43931</v>
      </c>
      <c r="D49" s="2">
        <v>1465</v>
      </c>
      <c r="E49" s="2">
        <v>826</v>
      </c>
      <c r="F49" s="2">
        <v>48</v>
      </c>
      <c r="G49" s="2">
        <f t="shared" si="1"/>
        <v>639</v>
      </c>
      <c r="H49" s="2">
        <f t="shared" si="4"/>
        <v>1278</v>
      </c>
      <c r="I49" s="2"/>
      <c r="J49" s="14">
        <f t="shared" si="2"/>
        <v>2.6636363636363637E-3</v>
      </c>
      <c r="K49" s="14">
        <f t="shared" si="6"/>
        <v>1.1618181818181818E-3</v>
      </c>
      <c r="L49" s="15">
        <f t="shared" si="3"/>
        <v>8.7272727272727271E-5</v>
      </c>
      <c r="M49" s="2">
        <v>753</v>
      </c>
    </row>
    <row r="50" spans="3:13" x14ac:dyDescent="0.25">
      <c r="C50" s="5">
        <v>43932</v>
      </c>
      <c r="D50" s="2">
        <v>1508</v>
      </c>
      <c r="E50" s="2">
        <v>854</v>
      </c>
      <c r="F50" s="2">
        <v>50</v>
      </c>
      <c r="G50" s="2">
        <f t="shared" si="1"/>
        <v>654</v>
      </c>
      <c r="H50" s="2">
        <f t="shared" si="4"/>
        <v>1308</v>
      </c>
      <c r="I50" s="2"/>
      <c r="J50" s="14">
        <f t="shared" si="2"/>
        <v>2.7418181818181816E-3</v>
      </c>
      <c r="K50" s="14">
        <f t="shared" si="6"/>
        <v>1.1890909090909092E-3</v>
      </c>
      <c r="L50" s="15">
        <f t="shared" si="3"/>
        <v>9.0909090909090904E-5</v>
      </c>
      <c r="M50" s="2">
        <v>770</v>
      </c>
    </row>
    <row r="51" spans="3:13" x14ac:dyDescent="0.25">
      <c r="C51" s="5">
        <v>43933</v>
      </c>
      <c r="D51" s="2">
        <v>1532</v>
      </c>
      <c r="E51" s="2">
        <v>906</v>
      </c>
      <c r="F51" s="2">
        <v>51</v>
      </c>
      <c r="G51" s="2">
        <f t="shared" si="1"/>
        <v>626</v>
      </c>
      <c r="H51" s="2">
        <f t="shared" si="4"/>
        <v>1252</v>
      </c>
      <c r="I51" s="2"/>
      <c r="J51" s="14">
        <f t="shared" si="2"/>
        <v>2.7854545454545454E-3</v>
      </c>
      <c r="K51" s="14">
        <f t="shared" si="6"/>
        <v>1.1381818181818181E-3</v>
      </c>
      <c r="L51" s="15">
        <f t="shared" si="3"/>
        <v>9.2727272727272727E-5</v>
      </c>
      <c r="M51" s="2">
        <v>777</v>
      </c>
    </row>
    <row r="52" spans="3:13" x14ac:dyDescent="0.25">
      <c r="C52" s="5">
        <v>43934</v>
      </c>
      <c r="D52" s="2">
        <v>1547</v>
      </c>
      <c r="E52" s="2">
        <v>922</v>
      </c>
      <c r="F52" s="2">
        <v>51</v>
      </c>
      <c r="G52" s="2">
        <f t="shared" si="1"/>
        <v>625</v>
      </c>
      <c r="H52" s="2">
        <f t="shared" si="4"/>
        <v>1250</v>
      </c>
      <c r="I52" s="2"/>
      <c r="J52" s="14">
        <f t="shared" si="2"/>
        <v>2.8127272727272727E-3</v>
      </c>
      <c r="K52" s="14">
        <f t="shared" si="6"/>
        <v>1.1363636363636363E-3</v>
      </c>
      <c r="L52" s="15">
        <f t="shared" si="3"/>
        <v>9.2727272727272727E-5</v>
      </c>
      <c r="M52" s="2">
        <v>780</v>
      </c>
    </row>
    <row r="53" spans="3:13" x14ac:dyDescent="0.25">
      <c r="C53" s="5">
        <v>43935</v>
      </c>
      <c r="D53" s="2">
        <v>1557</v>
      </c>
      <c r="E53" s="2">
        <v>949</v>
      </c>
      <c r="F53" s="2">
        <v>52</v>
      </c>
      <c r="G53" s="2">
        <f t="shared" si="1"/>
        <v>608</v>
      </c>
      <c r="H53" s="2">
        <f t="shared" si="4"/>
        <v>1216</v>
      </c>
      <c r="I53" s="2"/>
      <c r="J53" s="14">
        <f t="shared" si="2"/>
        <v>2.830909090909091E-3</v>
      </c>
      <c r="K53" s="14">
        <f t="shared" si="6"/>
        <v>1.1054545454545455E-3</v>
      </c>
      <c r="L53" s="15">
        <f t="shared" si="3"/>
        <v>9.4545454545454549E-5</v>
      </c>
      <c r="M53" s="2">
        <v>785</v>
      </c>
    </row>
    <row r="54" spans="3:13" x14ac:dyDescent="0.25">
      <c r="C54" s="5">
        <v>43936</v>
      </c>
      <c r="D54" s="2">
        <v>1583</v>
      </c>
      <c r="E54" s="2">
        <v>1009</v>
      </c>
      <c r="F54" s="2">
        <v>54</v>
      </c>
      <c r="G54" s="2">
        <f t="shared" si="1"/>
        <v>574</v>
      </c>
      <c r="H54" s="2">
        <f t="shared" si="4"/>
        <v>1148</v>
      </c>
      <c r="I54" s="2"/>
      <c r="J54" s="14">
        <f t="shared" si="2"/>
        <v>2.8781818181818184E-3</v>
      </c>
      <c r="K54" s="14">
        <f t="shared" si="6"/>
        <v>1.0436363636363636E-3</v>
      </c>
      <c r="L54" s="15">
        <f t="shared" si="3"/>
        <v>9.8181818181818182E-5</v>
      </c>
      <c r="M54" s="2">
        <v>799</v>
      </c>
    </row>
    <row r="55" spans="3:13" x14ac:dyDescent="0.25">
      <c r="C55" s="5">
        <v>43937</v>
      </c>
      <c r="D55" s="2">
        <f>'Mikroanalyse AC Städteregion'!D55</f>
        <v>1623</v>
      </c>
      <c r="E55" s="2">
        <f>'Mikroanalyse AC Städteregion'!E55</f>
        <v>1058</v>
      </c>
      <c r="F55" s="2">
        <f>'Mikroanalyse AC Städteregion'!F55</f>
        <v>56</v>
      </c>
      <c r="G55" s="2">
        <f t="shared" si="1"/>
        <v>565</v>
      </c>
      <c r="H55" s="2">
        <f t="shared" si="4"/>
        <v>1130</v>
      </c>
      <c r="I55" s="2"/>
      <c r="J55" s="14">
        <f t="shared" si="2"/>
        <v>2.9509090909090908E-3</v>
      </c>
      <c r="K55" s="14">
        <f t="shared" si="6"/>
        <v>1.0272727272727274E-3</v>
      </c>
      <c r="L55" s="15">
        <f t="shared" si="3"/>
        <v>1.0181818181818181E-4</v>
      </c>
      <c r="M55" s="2">
        <f>'Mikroanalyse AC Städteregion'!K55</f>
        <v>810</v>
      </c>
    </row>
    <row r="56" spans="3:13" x14ac:dyDescent="0.25">
      <c r="C56" s="5">
        <v>43938</v>
      </c>
      <c r="D56" s="2">
        <f>'Mikroanalyse AC Städteregion'!D56</f>
        <v>1650</v>
      </c>
      <c r="E56" s="2">
        <f>'Mikroanalyse AC Städteregion'!E56</f>
        <v>1112</v>
      </c>
      <c r="F56" s="2">
        <f>'Mikroanalyse AC Städteregion'!F56</f>
        <v>59</v>
      </c>
      <c r="G56" s="2">
        <f t="shared" ref="G56:G71" si="7">D56-E56</f>
        <v>538</v>
      </c>
      <c r="H56" s="2">
        <f t="shared" si="4"/>
        <v>1076</v>
      </c>
      <c r="I56" s="2"/>
      <c r="J56" s="14">
        <f t="shared" ref="J56:J71" si="8">D56/550000</f>
        <v>3.0000000000000001E-3</v>
      </c>
      <c r="K56" s="14">
        <f t="shared" ref="K56:K71" si="9">G56/550000</f>
        <v>9.7818181818181815E-4</v>
      </c>
      <c r="L56" s="15">
        <f t="shared" ref="L56:L71" si="10">F56/550000</f>
        <v>1.0727272727272727E-4</v>
      </c>
      <c r="M56" s="2">
        <f>'Mikroanalyse AC Städteregion'!K56</f>
        <v>823</v>
      </c>
    </row>
    <row r="57" spans="3:13" x14ac:dyDescent="0.25">
      <c r="C57" s="5">
        <v>43939</v>
      </c>
      <c r="D57" s="2">
        <f>'Mikroanalyse AC Städteregion'!D57</f>
        <v>1669</v>
      </c>
      <c r="E57" s="2">
        <f>'Mikroanalyse AC Städteregion'!E57</f>
        <v>1159</v>
      </c>
      <c r="F57" s="2">
        <f>'Mikroanalyse AC Städteregion'!F57</f>
        <v>62</v>
      </c>
      <c r="G57" s="2">
        <f t="shared" si="7"/>
        <v>510</v>
      </c>
      <c r="H57" s="2">
        <f t="shared" si="4"/>
        <v>1020</v>
      </c>
      <c r="I57" s="2"/>
      <c r="J57" s="14">
        <f t="shared" si="8"/>
        <v>3.0345454545454547E-3</v>
      </c>
      <c r="K57" s="14">
        <f t="shared" si="9"/>
        <v>9.2727272727272732E-4</v>
      </c>
      <c r="L57" s="15">
        <f t="shared" si="10"/>
        <v>1.1272727272727272E-4</v>
      </c>
      <c r="M57" s="2">
        <f>'Mikroanalyse AC Städteregion'!K57</f>
        <v>831</v>
      </c>
    </row>
    <row r="58" spans="3:13" x14ac:dyDescent="0.25">
      <c r="C58" s="5">
        <v>43940</v>
      </c>
      <c r="D58" s="2">
        <f>'Mikroanalyse AC Städteregion'!D58</f>
        <v>1693</v>
      </c>
      <c r="E58" s="2">
        <f>'Mikroanalyse AC Städteregion'!E58</f>
        <v>1195</v>
      </c>
      <c r="F58" s="2">
        <f>'Mikroanalyse AC Städteregion'!F58</f>
        <v>62</v>
      </c>
      <c r="G58" s="2">
        <f t="shared" si="7"/>
        <v>498</v>
      </c>
      <c r="H58" s="2">
        <f t="shared" si="4"/>
        <v>996</v>
      </c>
      <c r="I58" s="2"/>
      <c r="J58" s="14">
        <f t="shared" si="8"/>
        <v>3.078181818181818E-3</v>
      </c>
      <c r="K58" s="14">
        <f t="shared" si="9"/>
        <v>9.0545454545454544E-4</v>
      </c>
      <c r="L58" s="15">
        <f t="shared" si="10"/>
        <v>1.1272727272727272E-4</v>
      </c>
      <c r="M58" s="2">
        <f>'Mikroanalyse AC Städteregion'!K58</f>
        <v>836</v>
      </c>
    </row>
    <row r="59" spans="3:13" x14ac:dyDescent="0.25">
      <c r="C59" s="5">
        <v>43941</v>
      </c>
      <c r="D59" s="2">
        <f>'Mikroanalyse AC Städteregion'!D59</f>
        <v>1707</v>
      </c>
      <c r="E59" s="2">
        <f>'Mikroanalyse AC Städteregion'!E59</f>
        <v>1201</v>
      </c>
      <c r="F59" s="2">
        <f>'Mikroanalyse AC Städteregion'!F59</f>
        <v>63</v>
      </c>
      <c r="G59" s="2">
        <f t="shared" si="7"/>
        <v>506</v>
      </c>
      <c r="H59" s="2">
        <f t="shared" si="4"/>
        <v>1012</v>
      </c>
      <c r="I59" s="2"/>
      <c r="J59" s="14">
        <f t="shared" si="8"/>
        <v>3.1036363636363635E-3</v>
      </c>
      <c r="K59" s="14">
        <f t="shared" si="9"/>
        <v>9.2000000000000003E-4</v>
      </c>
      <c r="L59" s="15">
        <f t="shared" si="10"/>
        <v>1.1454545454545455E-4</v>
      </c>
      <c r="M59" s="2">
        <f>'Mikroanalyse AC Städteregion'!K59</f>
        <v>838</v>
      </c>
    </row>
    <row r="60" spans="3:13" x14ac:dyDescent="0.25">
      <c r="C60" s="5">
        <v>43942</v>
      </c>
      <c r="D60" s="2">
        <f>'Mikroanalyse AC Städteregion'!D60</f>
        <v>1719</v>
      </c>
      <c r="E60" s="2">
        <f>'Mikroanalyse AC Städteregion'!E60</f>
        <v>1256</v>
      </c>
      <c r="F60" s="2">
        <f>'Mikroanalyse AC Städteregion'!F60</f>
        <v>65</v>
      </c>
      <c r="G60" s="2">
        <f t="shared" si="7"/>
        <v>463</v>
      </c>
      <c r="H60" s="2">
        <f t="shared" si="4"/>
        <v>926</v>
      </c>
      <c r="I60" s="2"/>
      <c r="J60" s="14">
        <f t="shared" si="8"/>
        <v>3.1254545454545454E-3</v>
      </c>
      <c r="K60" s="14">
        <f t="shared" si="9"/>
        <v>8.4181818181818186E-4</v>
      </c>
      <c r="L60" s="15">
        <f t="shared" si="10"/>
        <v>1.1818181818181818E-4</v>
      </c>
      <c r="M60" s="2">
        <f>'Mikroanalyse AC Städteregion'!K60</f>
        <v>844</v>
      </c>
    </row>
    <row r="61" spans="3:13" x14ac:dyDescent="0.25">
      <c r="C61" s="5">
        <v>43943</v>
      </c>
      <c r="D61" s="2">
        <f>'Mikroanalyse AC Städteregion'!D61</f>
        <v>1754</v>
      </c>
      <c r="E61" s="2">
        <f>'Mikroanalyse AC Städteregion'!E61</f>
        <v>1281</v>
      </c>
      <c r="F61" s="2">
        <f>'Mikroanalyse AC Städteregion'!F61</f>
        <v>70</v>
      </c>
      <c r="G61" s="2">
        <f t="shared" si="7"/>
        <v>473</v>
      </c>
      <c r="H61" s="2">
        <f t="shared" si="4"/>
        <v>946</v>
      </c>
      <c r="I61" s="2"/>
      <c r="J61" s="14">
        <f t="shared" si="8"/>
        <v>3.1890909090909092E-3</v>
      </c>
      <c r="K61" s="14">
        <f t="shared" si="9"/>
        <v>8.5999999999999998E-4</v>
      </c>
      <c r="L61" s="15">
        <f t="shared" si="10"/>
        <v>1.2727272727272728E-4</v>
      </c>
      <c r="M61" s="2">
        <f>'Mikroanalyse AC Städteregion'!K61</f>
        <v>859</v>
      </c>
    </row>
    <row r="62" spans="3:13" x14ac:dyDescent="0.25">
      <c r="C62" s="5">
        <v>43944</v>
      </c>
      <c r="D62" s="2">
        <f>'Mikroanalyse AC Städteregion'!D62</f>
        <v>1797</v>
      </c>
      <c r="E62" s="2">
        <f>'Mikroanalyse AC Städteregion'!E62</f>
        <v>1324</v>
      </c>
      <c r="F62" s="2">
        <f>'Mikroanalyse AC Städteregion'!F62</f>
        <v>73</v>
      </c>
      <c r="G62" s="2">
        <f t="shared" si="7"/>
        <v>473</v>
      </c>
      <c r="H62" s="2">
        <f t="shared" si="4"/>
        <v>946</v>
      </c>
      <c r="I62" s="2"/>
      <c r="J62" s="14">
        <f t="shared" si="8"/>
        <v>3.2672727272727272E-3</v>
      </c>
      <c r="K62" s="14">
        <f t="shared" si="9"/>
        <v>8.5999999999999998E-4</v>
      </c>
      <c r="L62" s="15">
        <f t="shared" si="10"/>
        <v>1.3272727272727272E-4</v>
      </c>
      <c r="M62" s="2">
        <f>'Mikroanalyse AC Städteregion'!K62</f>
        <v>887</v>
      </c>
    </row>
    <row r="63" spans="3:13" x14ac:dyDescent="0.25">
      <c r="C63" s="5">
        <v>43945</v>
      </c>
      <c r="D63" s="2">
        <f>'Mikroanalyse AC Städteregion'!D63</f>
        <v>1812</v>
      </c>
      <c r="E63" s="2">
        <f>'Mikroanalyse AC Städteregion'!E63</f>
        <v>1357</v>
      </c>
      <c r="F63" s="2">
        <f>'Mikroanalyse AC Städteregion'!F63</f>
        <v>74</v>
      </c>
      <c r="G63" s="2">
        <f t="shared" si="7"/>
        <v>455</v>
      </c>
      <c r="H63" s="2">
        <f t="shared" si="4"/>
        <v>910</v>
      </c>
      <c r="I63" s="2"/>
      <c r="J63" s="14">
        <f t="shared" si="8"/>
        <v>3.2945454545454545E-3</v>
      </c>
      <c r="K63" s="14">
        <f t="shared" si="9"/>
        <v>8.2727272727272727E-4</v>
      </c>
      <c r="L63" s="15">
        <f t="shared" si="10"/>
        <v>1.3454545454545455E-4</v>
      </c>
      <c r="M63" s="2">
        <f>'Mikroanalyse AC Städteregion'!K63</f>
        <v>897</v>
      </c>
    </row>
    <row r="64" spans="3:13" x14ac:dyDescent="0.25">
      <c r="C64" s="5">
        <v>43946</v>
      </c>
      <c r="D64" s="2">
        <f>'Mikroanalyse AC Städteregion'!D64</f>
        <v>1824</v>
      </c>
      <c r="E64" s="2">
        <v>0</v>
      </c>
      <c r="F64" s="2">
        <f>'Mikroanalyse AC Städteregion'!F64</f>
        <v>75</v>
      </c>
      <c r="G64" s="2">
        <f t="shared" si="7"/>
        <v>1824</v>
      </c>
      <c r="H64" s="2">
        <f t="shared" si="4"/>
        <v>3648</v>
      </c>
      <c r="I64" s="2"/>
      <c r="J64" s="14">
        <f t="shared" si="8"/>
        <v>3.3163636363636364E-3</v>
      </c>
      <c r="K64" s="14">
        <f t="shared" si="9"/>
        <v>3.3163636363636364E-3</v>
      </c>
      <c r="L64" s="15">
        <f t="shared" si="10"/>
        <v>1.3636363636363637E-4</v>
      </c>
      <c r="M64" s="2">
        <f>'Mikroanalyse AC Städteregion'!K64</f>
        <v>906</v>
      </c>
    </row>
    <row r="65" spans="3:14" x14ac:dyDescent="0.25">
      <c r="C65" s="5">
        <v>43947</v>
      </c>
      <c r="D65" s="2">
        <f>'Mikroanalyse AC Städteregion'!D65</f>
        <v>1835</v>
      </c>
      <c r="E65" s="2">
        <f>'Mikroanalyse AC Städteregion'!E65</f>
        <v>1420</v>
      </c>
      <c r="F65" s="2">
        <f>'Mikroanalyse AC Städteregion'!F65</f>
        <v>76</v>
      </c>
      <c r="G65" s="2">
        <f t="shared" si="7"/>
        <v>415</v>
      </c>
      <c r="H65" s="2">
        <f t="shared" si="4"/>
        <v>830</v>
      </c>
      <c r="I65" s="2"/>
      <c r="J65" s="14">
        <f t="shared" si="8"/>
        <v>3.3363636363636364E-3</v>
      </c>
      <c r="K65" s="14">
        <f t="shared" si="9"/>
        <v>7.5454545454545457E-4</v>
      </c>
      <c r="L65" s="15">
        <f t="shared" si="10"/>
        <v>1.3818181818181819E-4</v>
      </c>
      <c r="M65" s="2">
        <f>'Mikroanalyse AC Städteregion'!K65</f>
        <v>910</v>
      </c>
    </row>
    <row r="66" spans="3:14" x14ac:dyDescent="0.25">
      <c r="C66" s="5">
        <v>43948</v>
      </c>
      <c r="D66" s="2">
        <f>'Mikroanalyse AC Städteregion'!D66</f>
        <v>1839</v>
      </c>
      <c r="E66" s="2">
        <f>'Mikroanalyse AC Städteregion'!E66</f>
        <v>1435</v>
      </c>
      <c r="F66" s="2">
        <f>'Mikroanalyse AC Städteregion'!F66</f>
        <v>76</v>
      </c>
      <c r="G66" s="2">
        <f t="shared" si="7"/>
        <v>404</v>
      </c>
      <c r="H66" s="2">
        <f t="shared" si="4"/>
        <v>808</v>
      </c>
      <c r="I66" s="2"/>
      <c r="J66" s="14">
        <f t="shared" si="8"/>
        <v>3.3436363636363637E-3</v>
      </c>
      <c r="K66" s="14">
        <f t="shared" si="9"/>
        <v>7.3454545454545452E-4</v>
      </c>
      <c r="L66" s="15">
        <f t="shared" si="10"/>
        <v>1.3818181818181819E-4</v>
      </c>
      <c r="M66" s="2">
        <f>'Mikroanalyse AC Städteregion'!K66</f>
        <v>913</v>
      </c>
    </row>
    <row r="67" spans="3:14" x14ac:dyDescent="0.25">
      <c r="C67" s="5">
        <v>43949</v>
      </c>
      <c r="D67" s="2">
        <f>'Mikroanalyse AC Städteregion'!D67</f>
        <v>1845</v>
      </c>
      <c r="E67" s="2">
        <f>'Mikroanalyse AC Städteregion'!E67</f>
        <v>1467</v>
      </c>
      <c r="F67" s="2">
        <f>'Mikroanalyse AC Städteregion'!F67</f>
        <v>78</v>
      </c>
      <c r="G67" s="2">
        <f t="shared" si="7"/>
        <v>378</v>
      </c>
      <c r="H67" s="2">
        <f t="shared" si="4"/>
        <v>756</v>
      </c>
      <c r="I67" s="2"/>
      <c r="J67" s="14">
        <f t="shared" si="8"/>
        <v>3.3545454545454547E-3</v>
      </c>
      <c r="K67" s="14">
        <f t="shared" si="9"/>
        <v>6.8727272727272723E-4</v>
      </c>
      <c r="L67" s="15">
        <f t="shared" si="10"/>
        <v>1.4181818181818181E-4</v>
      </c>
      <c r="M67" s="2">
        <f>'Mikroanalyse AC Städteregion'!K67</f>
        <v>917</v>
      </c>
    </row>
    <row r="68" spans="3:14" x14ac:dyDescent="0.25">
      <c r="C68" s="5">
        <v>43950</v>
      </c>
      <c r="D68" s="2">
        <f>'Mikroanalyse AC Städteregion'!D68</f>
        <v>1853</v>
      </c>
      <c r="E68" s="2">
        <f>'Mikroanalyse AC Städteregion'!E68</f>
        <v>1490</v>
      </c>
      <c r="F68" s="2">
        <f>'Mikroanalyse AC Städteregion'!F68</f>
        <v>79</v>
      </c>
      <c r="G68" s="2">
        <f t="shared" si="7"/>
        <v>363</v>
      </c>
      <c r="H68" s="2">
        <f t="shared" si="4"/>
        <v>726</v>
      </c>
      <c r="I68" s="2"/>
      <c r="J68" s="14">
        <f t="shared" si="8"/>
        <v>3.3690909090909093E-3</v>
      </c>
      <c r="K68" s="14">
        <f t="shared" si="9"/>
        <v>6.6E-4</v>
      </c>
      <c r="L68" s="15">
        <f t="shared" si="10"/>
        <v>1.4363636363636363E-4</v>
      </c>
      <c r="M68" s="2">
        <f>'Mikroanalyse AC Städteregion'!K68</f>
        <v>922</v>
      </c>
    </row>
    <row r="69" spans="3:14" x14ac:dyDescent="0.25">
      <c r="C69" s="5">
        <v>43951</v>
      </c>
      <c r="D69" s="2">
        <f>'Mikroanalyse AC Städteregion'!D69</f>
        <v>1866</v>
      </c>
      <c r="E69" s="2">
        <f>'Mikroanalyse AC Städteregion'!E69</f>
        <v>1535</v>
      </c>
      <c r="F69" s="2">
        <f>'Mikroanalyse AC Städteregion'!F69</f>
        <v>82</v>
      </c>
      <c r="G69" s="2">
        <f t="shared" si="7"/>
        <v>331</v>
      </c>
      <c r="H69" s="2">
        <f t="shared" si="4"/>
        <v>662</v>
      </c>
      <c r="I69" s="2"/>
      <c r="J69" s="14">
        <f t="shared" si="8"/>
        <v>3.3927272727272725E-3</v>
      </c>
      <c r="K69" s="14">
        <f t="shared" si="9"/>
        <v>6.0181818181818177E-4</v>
      </c>
      <c r="L69" s="15">
        <f t="shared" si="10"/>
        <v>1.490909090909091E-4</v>
      </c>
      <c r="M69" s="2">
        <f>'Mikroanalyse AC Städteregion'!K69</f>
        <v>926</v>
      </c>
    </row>
    <row r="70" spans="3:14" x14ac:dyDescent="0.25">
      <c r="C70" s="5">
        <v>43952</v>
      </c>
      <c r="D70" s="2">
        <f>'Mikroanalyse AC Städteregion'!D70</f>
        <v>1891</v>
      </c>
      <c r="E70" s="2">
        <f>'Mikroanalyse AC Städteregion'!E70</f>
        <v>1591</v>
      </c>
      <c r="F70" s="2">
        <f>'Mikroanalyse AC Städteregion'!F70</f>
        <v>83</v>
      </c>
      <c r="G70" s="2">
        <f t="shared" si="7"/>
        <v>300</v>
      </c>
      <c r="H70" s="2">
        <f t="shared" si="4"/>
        <v>600</v>
      </c>
      <c r="I70" s="2"/>
      <c r="J70" s="14">
        <f t="shared" si="8"/>
        <v>3.4381818181818181E-3</v>
      </c>
      <c r="K70" s="14">
        <f t="shared" si="9"/>
        <v>5.4545454545454548E-4</v>
      </c>
      <c r="L70" s="15">
        <f t="shared" si="10"/>
        <v>1.509090909090909E-4</v>
      </c>
      <c r="M70" s="2">
        <f>'Mikroanalyse AC Städteregion'!K70</f>
        <v>937</v>
      </c>
    </row>
    <row r="71" spans="3:14" x14ac:dyDescent="0.25">
      <c r="C71" s="5">
        <v>43953</v>
      </c>
      <c r="D71" s="2">
        <f>'Mikroanalyse AC Städteregion'!D73</f>
        <v>1885</v>
      </c>
      <c r="E71" s="2">
        <f>'Mikroanalyse AC Städteregion'!E73</f>
        <v>1598</v>
      </c>
      <c r="F71" s="2">
        <f>'Mikroanalyse AC Städteregion'!F73</f>
        <v>83</v>
      </c>
      <c r="G71" s="2">
        <f t="shared" si="7"/>
        <v>287</v>
      </c>
      <c r="H71" s="2">
        <f t="shared" si="4"/>
        <v>574</v>
      </c>
      <c r="I71" s="2"/>
      <c r="J71" s="14">
        <f t="shared" si="8"/>
        <v>3.4272727272727272E-3</v>
      </c>
      <c r="K71" s="14">
        <f t="shared" si="9"/>
        <v>5.2181818181818178E-4</v>
      </c>
      <c r="L71" s="15">
        <f t="shared" si="10"/>
        <v>1.509090909090909E-4</v>
      </c>
      <c r="M71" s="2">
        <f>'Mikroanalyse AC Städteregion'!K73</f>
        <v>934</v>
      </c>
    </row>
    <row r="74" spans="3:14" x14ac:dyDescent="0.25">
      <c r="C74" s="6" t="s">
        <v>24</v>
      </c>
      <c r="I74" s="2"/>
      <c r="J74" s="2"/>
      <c r="K74" s="2"/>
      <c r="L74" s="2"/>
      <c r="M74" s="2"/>
      <c r="N74" s="2"/>
    </row>
    <row r="75" spans="3:14" x14ac:dyDescent="0.25">
      <c r="C75" s="6" t="s">
        <v>25</v>
      </c>
      <c r="I75" s="2"/>
      <c r="J75" s="2"/>
      <c r="K75" s="2"/>
      <c r="L75" s="2"/>
      <c r="M75" s="2"/>
      <c r="N75" s="2"/>
    </row>
  </sheetData>
  <sheetProtection sheet="1" objects="1" scenarios="1" selectLockedCells="1" selectUnlockedCells="1"/>
  <hyperlinks>
    <hyperlink ref="G3" r:id="rId1" xr:uid="{52C8066D-C846-4565-B177-636EED25C930}"/>
  </hyperlinks>
  <pageMargins left="0.7" right="0.7" top="0.78740157499999996" bottom="0.78740157499999996" header="0.3" footer="0.3"/>
  <ignoredErrors>
    <ignoredError sqref="K6:K25 K39:K63 K65:K71" formula="1"/>
    <ignoredError sqref="K64" evalError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Mikroanalyse AC Städteregion</vt:lpstr>
      <vt:lpstr>Reproduktionszahl D &amp; AC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Stobbe</dc:creator>
  <cp:lastModifiedBy>Stobbe</cp:lastModifiedBy>
  <cp:lastPrinted>2020-05-04T09:35:52Z</cp:lastPrinted>
  <dcterms:created xsi:type="dcterms:W3CDTF">2020-04-07T08:27:57Z</dcterms:created>
  <dcterms:modified xsi:type="dcterms:W3CDTF">2020-05-04T09:45:10Z</dcterms:modified>
</cp:coreProperties>
</file>