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olitblog\AchgutKlima\"/>
    </mc:Choice>
  </mc:AlternateContent>
  <xr:revisionPtr revIDLastSave="0" documentId="8_{8F26FA9F-EFB8-45D1-A2A6-7CD6DB4A7909}" xr6:coauthVersionLast="43" xr6:coauthVersionMax="43" xr10:uidLastSave="{00000000-0000-0000-0000-000000000000}"/>
  <bookViews>
    <workbookView xWindow="-120" yWindow="-120" windowWidth="24240" windowHeight="13140" xr2:uid="{E0E233C9-974F-4E04-8FAE-320F89EBEB42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D14" i="1"/>
  <c r="D12" i="1"/>
  <c r="D10" i="1"/>
  <c r="H19" i="1"/>
  <c r="D8" i="1"/>
  <c r="L19" i="1"/>
  <c r="J19" i="1"/>
  <c r="N7" i="1"/>
  <c r="N9" i="1"/>
  <c r="N12" i="1"/>
  <c r="N15" i="1"/>
  <c r="H7" i="1"/>
  <c r="H9" i="1"/>
  <c r="H10" i="1"/>
  <c r="N10" i="1" s="1"/>
  <c r="H11" i="1"/>
  <c r="N11" i="1" s="1"/>
  <c r="H12" i="1"/>
  <c r="H13" i="1"/>
  <c r="N13" i="1" s="1"/>
  <c r="H15" i="1"/>
  <c r="H16" i="1"/>
  <c r="N16" i="1" s="1"/>
  <c r="H6" i="1"/>
  <c r="N6" i="1" s="1"/>
  <c r="L7" i="1"/>
  <c r="L8" i="1"/>
  <c r="L9" i="1"/>
  <c r="L10" i="1"/>
  <c r="L11" i="1"/>
  <c r="L12" i="1"/>
  <c r="L13" i="1"/>
  <c r="L14" i="1"/>
  <c r="L15" i="1"/>
  <c r="L16" i="1"/>
  <c r="L17" i="1"/>
  <c r="L6" i="1"/>
  <c r="J17" i="1"/>
  <c r="G17" i="1"/>
  <c r="H17" i="1" s="1"/>
  <c r="N17" i="1" s="1"/>
  <c r="J14" i="1"/>
  <c r="G14" i="1"/>
  <c r="H14" i="1" s="1"/>
  <c r="N14" i="1" s="1"/>
  <c r="G8" i="1"/>
  <c r="H8" i="1" s="1"/>
  <c r="J8" i="1"/>
  <c r="J15" i="1"/>
  <c r="G19" i="1" l="1"/>
  <c r="G21" i="1" s="1"/>
  <c r="N8" i="1"/>
</calcChain>
</file>

<file path=xl/sharedStrings.xml><?xml version="1.0" encoding="utf-8"?>
<sst xmlns="http://schemas.openxmlformats.org/spreadsheetml/2006/main" count="36" uniqueCount="35">
  <si>
    <t>Wasserkraft</t>
  </si>
  <si>
    <t>Stichtag 26.4.2019</t>
  </si>
  <si>
    <t>Biomasse</t>
  </si>
  <si>
    <t>Kernkraft</t>
  </si>
  <si>
    <t>Braunkohle</t>
  </si>
  <si>
    <t>Steinkohle</t>
  </si>
  <si>
    <t>Öl</t>
  </si>
  <si>
    <t>Gas</t>
  </si>
  <si>
    <t>Windkraft</t>
  </si>
  <si>
    <t>Sonnenkraft</t>
  </si>
  <si>
    <t>TWh</t>
  </si>
  <si>
    <t>Gesamt</t>
  </si>
  <si>
    <t>Saldo Im-, Export</t>
  </si>
  <si>
    <t>Strombedarf</t>
  </si>
  <si>
    <t xml:space="preserve">115 Tage </t>
  </si>
  <si>
    <t>GW</t>
  </si>
  <si>
    <t xml:space="preserve"> </t>
  </si>
  <si>
    <t>Gesamt 1</t>
  </si>
  <si>
    <t>Gesamt 2</t>
  </si>
  <si>
    <t xml:space="preserve">Gesamt 3 </t>
  </si>
  <si>
    <t>GWh</t>
  </si>
  <si>
    <t>Installierte</t>
  </si>
  <si>
    <t>Leistung</t>
  </si>
  <si>
    <t>Mögliche</t>
  </si>
  <si>
    <t>Tagesstromerzeugung</t>
  </si>
  <si>
    <t>Pro Tag</t>
  </si>
  <si>
    <t>Nutzungsgrad</t>
  </si>
  <si>
    <t>% Wind-, Sonnenstrom</t>
  </si>
  <si>
    <t xml:space="preserve">Anteil an der </t>
  </si>
  <si>
    <t>Stromversorgung</t>
  </si>
  <si>
    <t>Stromerzeugung in</t>
  </si>
  <si>
    <t xml:space="preserve"> Erneuerbare</t>
  </si>
  <si>
    <t xml:space="preserve">  Windstrom</t>
  </si>
  <si>
    <t>Sonnenstrom</t>
  </si>
  <si>
    <t>Strom Biomasse/Wasserkraft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</si>
</sst>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right"/>
    </xf>
    <xf numFmtId="4" fontId="0" fillId="0" borderId="0" xfId="0" applyNumberFormat="1"/>
    <xf numFmtId="4" fontId="0" fillId="0" borderId="0" xfId="0" applyNumberFormat="1" applyAlignment="1">
      <alignment horizontal="center"/>
    </xf>
    <xf numFmtId="4" fontId="0" fillId="0" borderId="5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0" fillId="0" borderId="7" xfId="0" applyNumberFormat="1" applyFon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10" fontId="0" fillId="0" borderId="8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8" xfId="0" applyBorder="1" applyAlignment="1">
      <alignment horizontal="center" vertical="top"/>
    </xf>
    <xf numFmtId="0" fontId="1" fillId="0" borderId="2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0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3" fillId="0" borderId="7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685799</xdr:colOff>
      <xdr:row>2</xdr:row>
      <xdr:rowOff>5965</xdr:rowOff>
    </xdr:from>
    <xdr:to>
      <xdr:col>24</xdr:col>
      <xdr:colOff>458147</xdr:colOff>
      <xdr:row>19</xdr:row>
      <xdr:rowOff>9526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B2D89E1-7C09-42C5-B861-9C8136AF1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20349" y="386965"/>
          <a:ext cx="7316148" cy="3499236"/>
        </a:xfrm>
        <a:prstGeom prst="rect">
          <a:avLst/>
        </a:prstGeom>
      </xdr:spPr>
    </xdr:pic>
    <xdr:clientData/>
  </xdr:twoCellAnchor>
  <xdr:twoCellAnchor editAs="oneCell">
    <xdr:from>
      <xdr:col>24</xdr:col>
      <xdr:colOff>504826</xdr:colOff>
      <xdr:row>2</xdr:row>
      <xdr:rowOff>9524</xdr:rowOff>
    </xdr:from>
    <xdr:to>
      <xdr:col>34</xdr:col>
      <xdr:colOff>179248</xdr:colOff>
      <xdr:row>20</xdr:row>
      <xdr:rowOff>189596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25C116AE-AF15-4845-8A90-E13E762D3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859376" y="390524"/>
          <a:ext cx="7294422" cy="38662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52A9E-05A6-4351-9F23-C0FD349A2419}">
  <dimension ref="D3:N24"/>
  <sheetViews>
    <sheetView tabSelected="1" topLeftCell="A2" zoomScaleNormal="100" workbookViewId="0">
      <selection activeCell="E19" sqref="E19"/>
    </sheetView>
  </sheetViews>
  <sheetFormatPr baseColWidth="10" defaultRowHeight="15" x14ac:dyDescent="0.25"/>
  <cols>
    <col min="3" max="3" width="7" customWidth="1"/>
    <col min="4" max="4" width="18.42578125" customWidth="1"/>
    <col min="5" max="5" width="11.42578125" customWidth="1"/>
    <col min="6" max="6" width="12.28515625" customWidth="1"/>
    <col min="9" max="9" width="5" customWidth="1"/>
    <col min="11" max="11" width="5.42578125" customWidth="1"/>
    <col min="13" max="13" width="5.28515625" customWidth="1"/>
    <col min="14" max="14" width="13.140625" customWidth="1"/>
    <col min="15" max="15" width="4.28515625" customWidth="1"/>
  </cols>
  <sheetData>
    <row r="3" spans="4:14" x14ac:dyDescent="0.25">
      <c r="D3" s="26">
        <v>2019</v>
      </c>
      <c r="E3" s="27" t="s">
        <v>1</v>
      </c>
      <c r="F3" s="28"/>
      <c r="H3" s="2" t="s">
        <v>14</v>
      </c>
      <c r="I3" s="2"/>
      <c r="J3" s="2" t="s">
        <v>21</v>
      </c>
      <c r="L3" s="2" t="s">
        <v>23</v>
      </c>
    </row>
    <row r="4" spans="4:14" s="16" customFormat="1" ht="22.5" customHeight="1" thickBot="1" x14ac:dyDescent="0.3">
      <c r="H4" s="17" t="s">
        <v>25</v>
      </c>
      <c r="I4" s="17"/>
      <c r="J4" s="17" t="s">
        <v>22</v>
      </c>
      <c r="L4" s="17" t="s">
        <v>24</v>
      </c>
      <c r="N4" s="17" t="s">
        <v>26</v>
      </c>
    </row>
    <row r="5" spans="4:14" ht="19.5" customHeight="1" x14ac:dyDescent="0.25">
      <c r="D5" s="25" t="s">
        <v>28</v>
      </c>
      <c r="F5" s="21" t="s">
        <v>30</v>
      </c>
      <c r="G5" s="17" t="s">
        <v>10</v>
      </c>
      <c r="H5" s="17" t="s">
        <v>20</v>
      </c>
      <c r="I5" s="17"/>
      <c r="J5" s="17" t="s">
        <v>15</v>
      </c>
      <c r="K5" s="16"/>
      <c r="L5" s="17" t="s">
        <v>20</v>
      </c>
      <c r="M5" s="16"/>
      <c r="N5" s="16"/>
    </row>
    <row r="6" spans="4:14" ht="15.75" thickBot="1" x14ac:dyDescent="0.3">
      <c r="D6" s="22" t="s">
        <v>29</v>
      </c>
      <c r="F6" s="1" t="s">
        <v>0</v>
      </c>
      <c r="G6" s="5">
        <v>9.08</v>
      </c>
      <c r="H6" s="5">
        <f>G6/115*1000</f>
        <v>78.956521739130437</v>
      </c>
      <c r="I6" s="5"/>
      <c r="J6" s="5">
        <v>4.8</v>
      </c>
      <c r="K6" s="4"/>
      <c r="L6" s="5">
        <f>J6*24</f>
        <v>115.19999999999999</v>
      </c>
      <c r="M6" s="4"/>
      <c r="N6" s="7">
        <f>H6/L6</f>
        <v>0.68538647342995174</v>
      </c>
    </row>
    <row r="7" spans="4:14" ht="15.75" thickBot="1" x14ac:dyDescent="0.3">
      <c r="D7" s="18" t="s">
        <v>31</v>
      </c>
      <c r="F7" s="1" t="s">
        <v>2</v>
      </c>
      <c r="G7" s="5">
        <v>14.38</v>
      </c>
      <c r="H7" s="5">
        <f t="shared" ref="H7:H17" si="0">G7/115*1000</f>
        <v>125.04347826086956</v>
      </c>
      <c r="I7" s="5"/>
      <c r="J7" s="5">
        <v>7.74</v>
      </c>
      <c r="K7" s="4"/>
      <c r="L7" s="5">
        <f t="shared" ref="L7:L17" si="1">J7*24</f>
        <v>185.76</v>
      </c>
      <c r="M7" s="4"/>
      <c r="N7" s="7">
        <f t="shared" ref="N7:N17" si="2">H7/L7</f>
        <v>0.67314533947496535</v>
      </c>
    </row>
    <row r="8" spans="4:14" ht="15.75" thickBot="1" x14ac:dyDescent="0.3">
      <c r="D8" s="14">
        <f>(H8+H17)/H19</f>
        <v>0.46432450043440493</v>
      </c>
      <c r="F8" s="3" t="s">
        <v>17</v>
      </c>
      <c r="G8" s="19">
        <f>SUM(G6:G7)</f>
        <v>23.46</v>
      </c>
      <c r="H8" s="6">
        <f t="shared" si="0"/>
        <v>204.00000000000003</v>
      </c>
      <c r="I8" s="10"/>
      <c r="J8" s="8">
        <f>SUM(J6:J7)</f>
        <v>12.54</v>
      </c>
      <c r="K8" s="4"/>
      <c r="L8" s="8">
        <f t="shared" si="1"/>
        <v>300.95999999999998</v>
      </c>
      <c r="M8" s="4"/>
      <c r="N8" s="9">
        <f t="shared" si="2"/>
        <v>0.67783094098883589</v>
      </c>
    </row>
    <row r="9" spans="4:14" x14ac:dyDescent="0.25">
      <c r="D9" s="12" t="s">
        <v>32</v>
      </c>
      <c r="F9" s="1" t="s">
        <v>3</v>
      </c>
      <c r="G9" s="5">
        <v>24.67</v>
      </c>
      <c r="H9" s="5">
        <f t="shared" si="0"/>
        <v>214.52173913043478</v>
      </c>
      <c r="I9" s="5"/>
      <c r="J9" s="5">
        <v>9.52</v>
      </c>
      <c r="K9" s="4"/>
      <c r="L9" s="5">
        <f t="shared" si="1"/>
        <v>228.48</v>
      </c>
      <c r="M9" s="4"/>
      <c r="N9" s="7">
        <f t="shared" si="2"/>
        <v>0.93890817196443799</v>
      </c>
    </row>
    <row r="10" spans="4:14" ht="15.75" thickBot="1" x14ac:dyDescent="0.3">
      <c r="D10" s="13">
        <f>H15/H19</f>
        <v>0.27573848827106862</v>
      </c>
      <c r="F10" s="1" t="s">
        <v>4</v>
      </c>
      <c r="G10" s="5">
        <v>35.880000000000003</v>
      </c>
      <c r="H10" s="5">
        <f t="shared" si="0"/>
        <v>312</v>
      </c>
      <c r="I10" s="5"/>
      <c r="J10" s="5">
        <v>21.2</v>
      </c>
      <c r="K10" s="4"/>
      <c r="L10" s="5">
        <f t="shared" si="1"/>
        <v>508.79999999999995</v>
      </c>
      <c r="M10" s="4"/>
      <c r="N10" s="7">
        <f t="shared" si="2"/>
        <v>0.61320754716981141</v>
      </c>
    </row>
    <row r="11" spans="4:14" x14ac:dyDescent="0.25">
      <c r="D11" s="11" t="s">
        <v>33</v>
      </c>
      <c r="F11" s="1" t="s">
        <v>5</v>
      </c>
      <c r="G11" s="5">
        <v>20.89</v>
      </c>
      <c r="H11" s="5">
        <f t="shared" si="0"/>
        <v>181.65217391304347</v>
      </c>
      <c r="I11" s="5"/>
      <c r="J11" s="5">
        <v>23.71</v>
      </c>
      <c r="K11" s="4"/>
      <c r="L11" s="5">
        <f t="shared" si="1"/>
        <v>569.04</v>
      </c>
      <c r="M11" s="4"/>
      <c r="N11" s="7">
        <f t="shared" si="2"/>
        <v>0.31922566763855525</v>
      </c>
    </row>
    <row r="12" spans="4:14" ht="15.75" thickBot="1" x14ac:dyDescent="0.3">
      <c r="D12" s="15">
        <f>H16/H19</f>
        <v>6.119678540399652E-2</v>
      </c>
      <c r="F12" s="1" t="s">
        <v>6</v>
      </c>
      <c r="G12" s="5">
        <v>0.47</v>
      </c>
      <c r="H12" s="5">
        <f t="shared" si="0"/>
        <v>4.0869565217391299</v>
      </c>
      <c r="I12" s="5"/>
      <c r="J12" s="5">
        <v>4.3</v>
      </c>
      <c r="K12" s="4"/>
      <c r="L12" s="5">
        <f t="shared" si="1"/>
        <v>103.19999999999999</v>
      </c>
      <c r="M12" s="4"/>
      <c r="N12" s="7">
        <f t="shared" si="2"/>
        <v>3.9602291877317154E-2</v>
      </c>
    </row>
    <row r="13" spans="4:14" ht="15.75" thickBot="1" x14ac:dyDescent="0.3">
      <c r="D13" s="29" t="s">
        <v>34</v>
      </c>
      <c r="F13" s="1" t="s">
        <v>7</v>
      </c>
      <c r="G13" s="5">
        <v>16.739999999999998</v>
      </c>
      <c r="H13" s="5">
        <f t="shared" si="0"/>
        <v>145.56521739130434</v>
      </c>
      <c r="I13" s="5"/>
      <c r="J13" s="5">
        <v>29.39</v>
      </c>
      <c r="K13" s="4"/>
      <c r="L13" s="5">
        <f t="shared" si="1"/>
        <v>705.36</v>
      </c>
      <c r="M13" s="4"/>
      <c r="N13" s="7">
        <f t="shared" si="2"/>
        <v>0.20637010518218263</v>
      </c>
    </row>
    <row r="14" spans="4:14" ht="15.75" thickBot="1" x14ac:dyDescent="0.3">
      <c r="D14" s="14">
        <f>H8/H19</f>
        <v>0.12738922675933972</v>
      </c>
      <c r="F14" s="3" t="s">
        <v>18</v>
      </c>
      <c r="G14" s="19">
        <f>SUM(G9:G13)</f>
        <v>98.649999999999991</v>
      </c>
      <c r="H14" s="6">
        <f t="shared" si="0"/>
        <v>857.82608695652164</v>
      </c>
      <c r="I14" s="10"/>
      <c r="J14" s="8">
        <f>SUM(J9:J13)</f>
        <v>88.12</v>
      </c>
      <c r="K14" s="4"/>
      <c r="L14" s="8">
        <f t="shared" si="1"/>
        <v>2114.88</v>
      </c>
      <c r="M14" s="4"/>
      <c r="N14" s="9">
        <f t="shared" si="2"/>
        <v>0.4056145440670495</v>
      </c>
    </row>
    <row r="15" spans="4:14" x14ac:dyDescent="0.25">
      <c r="D15" s="18" t="s">
        <v>27</v>
      </c>
      <c r="F15" s="1" t="s">
        <v>8</v>
      </c>
      <c r="G15" s="5">
        <v>50.78</v>
      </c>
      <c r="H15" s="5">
        <f t="shared" si="0"/>
        <v>441.56521739130432</v>
      </c>
      <c r="I15" s="5"/>
      <c r="J15" s="5">
        <f>53.15+6.56</f>
        <v>59.71</v>
      </c>
      <c r="K15" s="4"/>
      <c r="L15" s="5">
        <f t="shared" si="1"/>
        <v>1433.04</v>
      </c>
      <c r="M15" s="4"/>
      <c r="N15" s="7">
        <f t="shared" si="2"/>
        <v>0.30813181585392196</v>
      </c>
    </row>
    <row r="16" spans="4:14" ht="15.75" thickBot="1" x14ac:dyDescent="0.3">
      <c r="D16" s="14">
        <f>H17/H19</f>
        <v>0.33693527367506521</v>
      </c>
      <c r="F16" s="1" t="s">
        <v>9</v>
      </c>
      <c r="G16" s="5">
        <v>11.27</v>
      </c>
      <c r="H16" s="5">
        <f t="shared" si="0"/>
        <v>97.999999999999986</v>
      </c>
      <c r="I16" s="5"/>
      <c r="J16" s="5">
        <v>46.9</v>
      </c>
      <c r="K16" s="4"/>
      <c r="L16" s="5">
        <f t="shared" si="1"/>
        <v>1125.5999999999999</v>
      </c>
      <c r="M16" s="4"/>
      <c r="N16" s="7">
        <f t="shared" si="2"/>
        <v>8.7064676616915415E-2</v>
      </c>
    </row>
    <row r="17" spans="6:14" ht="15.75" thickBot="1" x14ac:dyDescent="0.3">
      <c r="F17" s="3" t="s">
        <v>19</v>
      </c>
      <c r="G17" s="19">
        <f>SUM(G15:G16)</f>
        <v>62.05</v>
      </c>
      <c r="H17" s="6">
        <f t="shared" si="0"/>
        <v>539.56521739130437</v>
      </c>
      <c r="I17" s="10"/>
      <c r="J17" s="8">
        <f>SUM(J15:J16)</f>
        <v>106.61</v>
      </c>
      <c r="K17" s="4"/>
      <c r="L17" s="8">
        <f t="shared" si="1"/>
        <v>2558.64</v>
      </c>
      <c r="M17" s="4"/>
      <c r="N17" s="9">
        <f t="shared" si="2"/>
        <v>0.21087969288032096</v>
      </c>
    </row>
    <row r="18" spans="6:14" ht="15.75" thickBot="1" x14ac:dyDescent="0.3">
      <c r="G18" s="4"/>
      <c r="H18" s="4"/>
      <c r="I18" s="4"/>
      <c r="J18" s="4"/>
      <c r="K18" s="4"/>
      <c r="L18" s="4"/>
      <c r="M18" s="4"/>
      <c r="N18" s="4"/>
    </row>
    <row r="19" spans="6:14" ht="15.75" thickBot="1" x14ac:dyDescent="0.3">
      <c r="F19" s="23" t="s">
        <v>11</v>
      </c>
      <c r="G19" s="19">
        <f>G8+G14+G17</f>
        <v>184.15999999999997</v>
      </c>
      <c r="H19" s="6">
        <f>H8+H14+H17</f>
        <v>1601.391304347826</v>
      </c>
      <c r="I19" s="10"/>
      <c r="J19" s="8">
        <f>J8+J14+J17</f>
        <v>207.26999999999998</v>
      </c>
      <c r="K19" s="4"/>
      <c r="L19" s="8">
        <f>L8+L14+L17</f>
        <v>4974.4799999999996</v>
      </c>
      <c r="M19" s="4"/>
      <c r="N19" s="4"/>
    </row>
    <row r="20" spans="6:14" x14ac:dyDescent="0.25">
      <c r="F20" s="24" t="s">
        <v>12</v>
      </c>
      <c r="G20" s="5">
        <v>-18.36</v>
      </c>
      <c r="H20" s="4"/>
      <c r="I20" s="4"/>
      <c r="J20" s="4"/>
      <c r="K20" s="4"/>
      <c r="L20" s="4"/>
      <c r="M20" s="4"/>
      <c r="N20" s="4"/>
    </row>
    <row r="21" spans="6:14" x14ac:dyDescent="0.25">
      <c r="F21" s="3" t="s">
        <v>13</v>
      </c>
      <c r="G21" s="20">
        <f>G19+G20</f>
        <v>165.79999999999995</v>
      </c>
      <c r="H21" s="4"/>
      <c r="I21" s="4"/>
      <c r="J21" s="4"/>
      <c r="K21" s="4"/>
      <c r="L21" s="4"/>
      <c r="M21" s="4"/>
      <c r="N21" s="4"/>
    </row>
    <row r="24" spans="6:14" x14ac:dyDescent="0.25">
      <c r="J24" t="s">
        <v>16</v>
      </c>
    </row>
  </sheetData>
  <pageMargins left="0.7" right="0.7" top="0.78740157499999996" bottom="0.78740157499999996" header="0.3" footer="0.3"/>
  <pageSetup paperSize="9" orientation="landscape" r:id="rId1"/>
  <ignoredErrors>
    <ignoredError sqref="H8 H14 H1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mediagnose</dc:creator>
  <cp:lastModifiedBy>mediagnose</cp:lastModifiedBy>
  <cp:lastPrinted>2019-04-27T08:04:43Z</cp:lastPrinted>
  <dcterms:created xsi:type="dcterms:W3CDTF">2019-04-26T09:46:48Z</dcterms:created>
  <dcterms:modified xsi:type="dcterms:W3CDTF">2019-04-27T08:35:18Z</dcterms:modified>
</cp:coreProperties>
</file>